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P:\wvl\C5a\7. Reporting\progress reporting\7. Full Report Sept 2022 - Final Report\"/>
    </mc:Choice>
  </mc:AlternateContent>
  <bookViews>
    <workbookView xWindow="0" yWindow="0" windowWidth="3570" windowHeight="13860" tabRatio="860" activeTab="3"/>
  </bookViews>
  <sheets>
    <sheet name="WP deliverables" sheetId="2" r:id="rId1"/>
    <sheet name="Output-solutions demonstrated" sheetId="12" r:id="rId2"/>
    <sheet name="Output-enterprises participatin" sheetId="8" r:id="rId3"/>
    <sheet name="Output-research inst participat" sheetId="9" r:id="rId4"/>
    <sheet name="Output-adopting solutions" sheetId="10" r:id="rId5"/>
    <sheet name="Output-informed" sheetId="11" r:id="rId6"/>
  </sheets>
  <definedNames>
    <definedName name="_xlnm._FilterDatabase" localSheetId="5" hidden="1">'Output-informed'!$A$1:$B$464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2" l="1"/>
  <c r="L12" i="2"/>
  <c r="L3" i="2"/>
  <c r="M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K22" i="2" l="1"/>
  <c r="K17" i="2"/>
  <c r="J17" i="2"/>
  <c r="K15" i="2"/>
  <c r="J15" i="2"/>
  <c r="H15" i="2"/>
  <c r="K12" i="2"/>
  <c r="N36" i="2" l="1"/>
  <c r="K27" i="2"/>
  <c r="K20" i="2" l="1"/>
  <c r="J27" i="2"/>
  <c r="J20" i="2"/>
  <c r="J22" i="2"/>
  <c r="J12" i="2"/>
  <c r="K3" i="2"/>
  <c r="J3" i="2"/>
  <c r="H3" i="2"/>
  <c r="G3" i="2"/>
  <c r="F3" i="2"/>
  <c r="I27" i="2"/>
  <c r="G22" i="2"/>
  <c r="F20" i="2"/>
  <c r="G20" i="2"/>
  <c r="H20" i="2"/>
  <c r="I20" i="2"/>
</calcChain>
</file>

<file path=xl/sharedStrings.xml><?xml version="1.0" encoding="utf-8"?>
<sst xmlns="http://schemas.openxmlformats.org/spreadsheetml/2006/main" count="666" uniqueCount="614">
  <si>
    <t>WP</t>
  </si>
  <si>
    <t>Deliverable</t>
  </si>
  <si>
    <t>Management</t>
  </si>
  <si>
    <t>Indicator</t>
  </si>
  <si>
    <t>Number of users</t>
  </si>
  <si>
    <t>Target</t>
  </si>
  <si>
    <t>Communication</t>
  </si>
  <si>
    <t>Number of readers</t>
  </si>
  <si>
    <t>Number of participants</t>
  </si>
  <si>
    <t>Total</t>
  </si>
  <si>
    <t>Description/evidence</t>
  </si>
  <si>
    <t>Paul Sayers</t>
  </si>
  <si>
    <t>Enterprise</t>
  </si>
  <si>
    <t>Report</t>
  </si>
  <si>
    <t>ResilienServices</t>
  </si>
  <si>
    <t>Research institutes</t>
  </si>
  <si>
    <t>University of Twente</t>
  </si>
  <si>
    <t>Organisation</t>
  </si>
  <si>
    <t>Nordic Baltic Wetland Group</t>
  </si>
  <si>
    <t>Aalst</t>
  </si>
  <si>
    <t>Antwerp City</t>
  </si>
  <si>
    <t>Bruges</t>
  </si>
  <si>
    <t>Centexbel</t>
  </si>
  <si>
    <t>City of Mechelen</t>
  </si>
  <si>
    <t>City of Roeselare</t>
  </si>
  <si>
    <t>City of Turnhout</t>
  </si>
  <si>
    <t>De Vlaamse waterweg NV</t>
  </si>
  <si>
    <t>Flemish Ministry of Mobility and Public Works</t>
  </si>
  <si>
    <t>Gent city Council</t>
  </si>
  <si>
    <t>Grenspark Kalmthoutse heide</t>
  </si>
  <si>
    <t>Howest</t>
  </si>
  <si>
    <t>HyER</t>
  </si>
  <si>
    <t>Leiedal</t>
  </si>
  <si>
    <t>Maritieme Dienstverlening en Kust</t>
  </si>
  <si>
    <t>Mechelen</t>
  </si>
  <si>
    <t>Natuurpark</t>
  </si>
  <si>
    <t>Province of Antwerp</t>
  </si>
  <si>
    <t>Provincie Oost Vlaanderen</t>
  </si>
  <si>
    <t>Provincie West-Vlaanderen</t>
  </si>
  <si>
    <t>Regionaal landschap De Voorkempen</t>
  </si>
  <si>
    <t>Turnhout</t>
  </si>
  <si>
    <t>VIVES University College</t>
  </si>
  <si>
    <t>VLAIO</t>
  </si>
  <si>
    <t>€ureka Consult</t>
  </si>
  <si>
    <t>atene KOM GmbH</t>
  </si>
  <si>
    <t>Berends-Consult</t>
  </si>
  <si>
    <t>Bremen University</t>
  </si>
  <si>
    <t>Bremerhaven</t>
  </si>
  <si>
    <t>Bremische Burgerschaft</t>
  </si>
  <si>
    <t>Bundesanstalt für Geowissenschaften und Rohstoffe</t>
  </si>
  <si>
    <t>City of Oldenburg</t>
  </si>
  <si>
    <t>Dachverband Feldberegnung Uelzen</t>
  </si>
  <si>
    <t>Deutscher Verband für Landschaftpflege</t>
  </si>
  <si>
    <t>Diakonisches Werk Bremen</t>
  </si>
  <si>
    <t>European Institue for Innovation</t>
  </si>
  <si>
    <t>Hamburg</t>
  </si>
  <si>
    <t>Hamburg Institute of International Economics (HWWI)</t>
  </si>
  <si>
    <t>Interessen Im Fluss</t>
  </si>
  <si>
    <t>Jade Hochschule</t>
  </si>
  <si>
    <t>Land Niedersachsen, ArL WE</t>
  </si>
  <si>
    <t>Landesamt für Bergbau, Energie und Geologie Niedersachsen</t>
  </si>
  <si>
    <t>Landesamt für Landwirtschaft, Umwelt und ländliche Räume Schleswig-Holstein</t>
  </si>
  <si>
    <t xml:space="preserve">Landesbetrieb für Kusten un Naturschutz Schlesswig-Holstein </t>
  </si>
  <si>
    <t>Landkreis Diepholz</t>
  </si>
  <si>
    <t>Landwirtschaftskammer Niedersachsen</t>
  </si>
  <si>
    <t>Leibniz-Institut für Angewandte Geophysik</t>
  </si>
  <si>
    <t>Lower Saxon Ministry for Federal and European Affairs and Regional Development</t>
  </si>
  <si>
    <t>LSGB</t>
  </si>
  <si>
    <t>Niedersächsischer Landesbetrieb für Wasser- Küsten und Naturschutz NLWKN</t>
  </si>
  <si>
    <t>Northern Institute of Thinking</t>
  </si>
  <si>
    <t>Oldenburgisch-Ostfriesischer Wasserverband</t>
  </si>
  <si>
    <t>OOWV</t>
  </si>
  <si>
    <t>Region Hannover</t>
  </si>
  <si>
    <t>Ständige Vertretung der Bundesrepublik Deutchland bei der EU</t>
  </si>
  <si>
    <t>Stiftung Naturschutz</t>
  </si>
  <si>
    <t>TUHH Institute of River and Coastal Engineering</t>
  </si>
  <si>
    <t>University of Oldenburg</t>
  </si>
  <si>
    <t>Aalborg Kommune</t>
  </si>
  <si>
    <t>Aarhus University</t>
  </si>
  <si>
    <t>Arla foods</t>
  </si>
  <si>
    <t>Bronderslev kommune</t>
  </si>
  <si>
    <t>Business Region Fyn</t>
  </si>
  <si>
    <t>Business Vordingborg</t>
  </si>
  <si>
    <t>Gemba Seafood Consulting</t>
  </si>
  <si>
    <t>Herning kommune</t>
  </si>
  <si>
    <t>Horsens kommune</t>
  </si>
  <si>
    <t>Jammerbugt Kommune</t>
  </si>
  <si>
    <t>Nationale Geologiske Undersøgelser for Danmark og Grønland</t>
  </si>
  <si>
    <t>Naturdirektoratet</t>
  </si>
  <si>
    <t>Pindstrup</t>
  </si>
  <si>
    <t>Region Nordjylland</t>
  </si>
  <si>
    <t>Region Syddanmark</t>
  </si>
  <si>
    <t>Skagen Uddannelsescenter</t>
  </si>
  <si>
    <t>Smagen af Danmark (Taste of Denmark)</t>
  </si>
  <si>
    <t>Solutionweb ApS</t>
  </si>
  <si>
    <t>Vejle kommune</t>
  </si>
  <si>
    <t>Vordingborg Port</t>
  </si>
  <si>
    <t>BONUS/BANOS CSA</t>
  </si>
  <si>
    <t>Agence d’Urbanisme et de Développement des Vallées de l’Oise – Oise-les-Vallées (OLV)</t>
  </si>
  <si>
    <t>Syndicat Mixte baie de Somme - Grand Littoral Picard</t>
  </si>
  <si>
    <t>Delta Alliance</t>
  </si>
  <si>
    <t>Global Centre for Adaptation</t>
  </si>
  <si>
    <t>IUCN</t>
  </si>
  <si>
    <t>UNESCO IHE</t>
  </si>
  <si>
    <t>Wetlands International</t>
  </si>
  <si>
    <t>Almere</t>
  </si>
  <si>
    <t>Arcadis</t>
  </si>
  <si>
    <t>Bureau PAU/University of Agder</t>
  </si>
  <si>
    <t>Capelle aan den Ijssel City Council</t>
  </si>
  <si>
    <t>Cenex Nederland</t>
  </si>
  <si>
    <t>Deltares</t>
  </si>
  <si>
    <t>Dordrecht City Council</t>
  </si>
  <si>
    <t>Dutch Marine Energy Centre</t>
  </si>
  <si>
    <t>ECOSHAPE</t>
  </si>
  <si>
    <t>Erasmus University Rotterdam</t>
  </si>
  <si>
    <t xml:space="preserve">European and Regional Affairs Consultants </t>
  </si>
  <si>
    <t>Gemeente Emmen</t>
  </si>
  <si>
    <t>Groningen City Club</t>
  </si>
  <si>
    <t>Groningen University</t>
  </si>
  <si>
    <t>Hogeschool Zeeland</t>
  </si>
  <si>
    <t>Maritieme Academie Harlingen</t>
  </si>
  <si>
    <t>New Energy Coalition</t>
  </si>
  <si>
    <t>Province of Flevoland</t>
  </si>
  <si>
    <t>Province of Fryslan</t>
  </si>
  <si>
    <t>Province of Groningen</t>
  </si>
  <si>
    <t>Province of Noord-Holland</t>
  </si>
  <si>
    <t>Province of Overijssel</t>
  </si>
  <si>
    <t>Province of Zuid Holland</t>
  </si>
  <si>
    <t>Reeleaf BV</t>
  </si>
  <si>
    <t xml:space="preserve">Reframe </t>
  </si>
  <si>
    <t>Regional Water Authority Hollands Noorderkwartier</t>
  </si>
  <si>
    <t>Regional Water Authority Hunze en Aa's</t>
  </si>
  <si>
    <t>Regional Water Authority Noorderzijlvest</t>
  </si>
  <si>
    <t>Regional Water Authority Schieland and Krimpenerwaard</t>
  </si>
  <si>
    <t>Regional Water Authority Vechtstromen</t>
  </si>
  <si>
    <t>Rotterdam</t>
  </si>
  <si>
    <t>Royal Haskoning DHV</t>
  </si>
  <si>
    <t>RVO</t>
  </si>
  <si>
    <t>Schouwen Duiveland Council</t>
  </si>
  <si>
    <t>Van Hall Larenstein</t>
  </si>
  <si>
    <t>VanOs</t>
  </si>
  <si>
    <t>Water Alliance</t>
  </si>
  <si>
    <t>waterschap Vechtstromen</t>
  </si>
  <si>
    <t>Westerkwartier Council</t>
  </si>
  <si>
    <t>Common Wadden Sea secretariat</t>
  </si>
  <si>
    <t>Aust Agder</t>
  </si>
  <si>
    <t>Bergen kommune</t>
  </si>
  <si>
    <t>Center for e-health at University of Agder</t>
  </si>
  <si>
    <t>Eastern Norway County network</t>
  </si>
  <si>
    <t>Hordaland</t>
  </si>
  <si>
    <t>Møre og Romsdal fylkeskommune</t>
  </si>
  <si>
    <t>Morsø Municipality</t>
  </si>
  <si>
    <t>Norges Vassdragts og Energidirektoratet</t>
  </si>
  <si>
    <t>Oppland fylekskommune</t>
  </si>
  <si>
    <t>Ostfold fylkeskommune</t>
  </si>
  <si>
    <t>Region Kristiansand</t>
  </si>
  <si>
    <t>Sogn og Fjordane fylkeskommune</t>
  </si>
  <si>
    <t>South Norway European Office</t>
  </si>
  <si>
    <t>Stavanger region</t>
  </si>
  <si>
    <t>Telemark</t>
  </si>
  <si>
    <t>Trøndelag County Council</t>
  </si>
  <si>
    <t>Vest Agder</t>
  </si>
  <si>
    <t>Vestfold</t>
  </si>
  <si>
    <t>ACC - The Association of Consultants in Cooperation</t>
  </si>
  <si>
    <t>Agroväst Livsmedel AB</t>
  </si>
  <si>
    <t>Arvika teknik AB</t>
  </si>
  <si>
    <t>Business Region Göteborg</t>
  </si>
  <si>
    <t>Göteborgs Stad</t>
  </si>
  <si>
    <t>Göteborgs Universitet</t>
  </si>
  <si>
    <t>Helsingborg</t>
  </si>
  <si>
    <t>Länsstyrelsen  Skane</t>
  </si>
  <si>
    <t>Länsstyrelsen  Värmland</t>
  </si>
  <si>
    <t>Region Halland</t>
  </si>
  <si>
    <t xml:space="preserve">Region Örebro </t>
  </si>
  <si>
    <t>RUN</t>
  </si>
  <si>
    <t>Svinesundskommittén</t>
  </si>
  <si>
    <t>Sweden Water Research / WIN Water</t>
  </si>
  <si>
    <t>Swedish Agency for Economic and Regional Growth</t>
  </si>
  <si>
    <t>Terra Nordica</t>
  </si>
  <si>
    <t>Tillväxtverkety</t>
  </si>
  <si>
    <t>Västra Götaland</t>
  </si>
  <si>
    <t>VGR</t>
  </si>
  <si>
    <t>Videum AB</t>
  </si>
  <si>
    <t>Aberdeen City Council</t>
  </si>
  <si>
    <t>Aberdeenshire</t>
  </si>
  <si>
    <t>Aberdeenshire Youth Council Representative - Aberdeenshire Council</t>
  </si>
  <si>
    <t>Abertay University</t>
  </si>
  <si>
    <t>Bradford City</t>
  </si>
  <si>
    <t>Broads Authority</t>
  </si>
  <si>
    <t>Canal and River Trust</t>
  </si>
  <si>
    <t>Ciria</t>
  </si>
  <si>
    <t>Durham University</t>
  </si>
  <si>
    <t>East of Scotland European Consortium (ESEC)</t>
  </si>
  <si>
    <t>East Riding of Yorkshire Council</t>
  </si>
  <si>
    <t>EFEC</t>
  </si>
  <si>
    <t>Enfield council</t>
  </si>
  <si>
    <t>Environment Agency</t>
  </si>
  <si>
    <t>Essex &amp; Suffolk Rivers Trust</t>
  </si>
  <si>
    <t>Essex County Council</t>
  </si>
  <si>
    <t>European Policy Solutions</t>
  </si>
  <si>
    <t>HyTrEc2 project</t>
  </si>
  <si>
    <t xml:space="preserve">KIMO </t>
  </si>
  <si>
    <t xml:space="preserve">MHCLG </t>
  </si>
  <si>
    <t>National Flood Forum</t>
  </si>
  <si>
    <t>Norfolk County Council</t>
  </si>
  <si>
    <t>Norfolk Rivers Trust</t>
  </si>
  <si>
    <t>Northumbrian Water Limited</t>
  </si>
  <si>
    <t>Robert Gordon University</t>
  </si>
  <si>
    <t>Royal College of Art</t>
  </si>
  <si>
    <t>Scottish Environment Protection Agency</t>
  </si>
  <si>
    <t>Scottish Government</t>
  </si>
  <si>
    <t>Scottish Natural Heritage</t>
  </si>
  <si>
    <t>Sheffield University</t>
  </si>
  <si>
    <t>Southend on Sea Borough Council</t>
  </si>
  <si>
    <t>The Rivers Trust</t>
  </si>
  <si>
    <t>Tweed Forum</t>
  </si>
  <si>
    <t>University of Dundee</t>
  </si>
  <si>
    <t>University of Glasgow</t>
  </si>
  <si>
    <t>University of Hull</t>
  </si>
  <si>
    <t>Wear Rivers Trust</t>
  </si>
  <si>
    <t>North Carolina Coastal Department</t>
  </si>
  <si>
    <t>North Carolina Department of Transport</t>
  </si>
  <si>
    <t>North Carolina University</t>
  </si>
  <si>
    <t>US Army Corps of Engineers</t>
  </si>
  <si>
    <t>US FHWA</t>
  </si>
  <si>
    <t>Washington State Department of Transport</t>
  </si>
  <si>
    <t>1 Coordination Group (CGM), Steering Group (SG) and Consultative Group (CG) meetings</t>
  </si>
  <si>
    <t>Exchange of Information Event (Internal)</t>
  </si>
  <si>
    <t>Report 1</t>
  </si>
  <si>
    <t>Report 2</t>
  </si>
  <si>
    <t>Report 3</t>
  </si>
  <si>
    <t>Report 4</t>
  </si>
  <si>
    <t>Report 5</t>
  </si>
  <si>
    <t>1 Coordination Group meetings (sub)</t>
  </si>
  <si>
    <t>2 Action plan, risk log, reports and Mid term review</t>
  </si>
  <si>
    <t>Report / Stragegy</t>
  </si>
  <si>
    <t>2 Action plan, risk log, reports and Mid term review (sub)</t>
  </si>
  <si>
    <t>3 Partnership agreement and subsidy contract</t>
  </si>
  <si>
    <t>Other</t>
  </si>
  <si>
    <t>1 Plan for operational and strategic communication activities, including separate plans per region</t>
  </si>
  <si>
    <t>Plan for operational and strategic communication activities (sub)</t>
  </si>
  <si>
    <t>2 Start, Midterm and End events</t>
  </si>
  <si>
    <t>Start, Midterm and End events (sub)</t>
  </si>
  <si>
    <t>3 The Story about C5A</t>
  </si>
  <si>
    <t>Communication initiative</t>
  </si>
  <si>
    <t>Explanation</t>
  </si>
  <si>
    <t>“The story about C5A” will, apart from being a story, also be transformed into an explanatory graphic and a short video, for enhanced visual impact of the project aims, objectives and results. We'll also have other communication activities. 3 +50=53</t>
  </si>
  <si>
    <t>The Story about C5A</t>
  </si>
  <si>
    <t>The Story, its explanographic and movie will be widely distributed.  The number of readers of the Story is estimated to be 100, the numbers of viewees of the movie and the explanographic is estimated at 1000 each. Other initiatives: 500 views/year.</t>
  </si>
  <si>
    <t>4 Digital exposure and online exchange of information</t>
  </si>
  <si>
    <t>This section covers the digital tools for internal and external communication. There will be one genera website, 10 individual websites and 1 online tool, making 12.  Also, we will use social media for small articles, images and video.</t>
  </si>
  <si>
    <t>WP3 Co-creation of the C2C approach</t>
  </si>
  <si>
    <t>1 Exploring existing adaptation approaches and barriers to Cloud-to-Coast</t>
  </si>
  <si>
    <t>This analysis draws the landscape on which the C2C approach will be based during its development</t>
  </si>
  <si>
    <t>Exploring existing adaptation approaches and barriers to Cloud-to-Coast (sub)</t>
  </si>
  <si>
    <t>Report will be read by our partners (10), the PLG (10), CG (7) and the participants of the cases (approximately 10 per case = 70)</t>
  </si>
  <si>
    <t>2 Developing a conceptual model of the Cloud-to-Coast approach</t>
  </si>
  <si>
    <t>New services</t>
  </si>
  <si>
    <t>This model will be the starting point for testing the approach.</t>
  </si>
  <si>
    <t>Developing a conceptual model of the Cloud-to-Coast approach (sub)</t>
  </si>
  <si>
    <t>This will be used by persons in the 7 case studies. approximately 10 external per case, makes 70. And of course the partners, 10. Makes 80 together.</t>
  </si>
  <si>
    <t>3 Evaluation and adjustment of the C2C approach</t>
  </si>
  <si>
    <t>Working practice change</t>
  </si>
  <si>
    <t>The adjustments to the models as a result of the feedback and experiences of the case studies will lead to an improved model that is ready for broader uptake.</t>
  </si>
  <si>
    <t>4 Internal working group meetings</t>
  </si>
  <si>
    <t>The partners will meet regularly. Physically if needed, yet digitally if possible to minimize the projects foot print. Group will meet at least bimonthly in any kind of form. 3 years times 6 makes 18 meetings.</t>
  </si>
  <si>
    <t>Internal working group meetings (sub)</t>
  </si>
  <si>
    <t>WP3 involves all partners, yet, not al will be at each meeting, especially not during the development phase. An estimated average of 5 persons will cover the attendees. 18 times 5 is 90 participants.</t>
  </si>
  <si>
    <t>Report 1: partners RWS, UT, Sayers present at 3 meetings.</t>
  </si>
  <si>
    <t>WP4 Application of the Cloud to Coast Approach in Practice</t>
  </si>
  <si>
    <t>1 Common understanding, cross comparisons and a guidance for authorities and policy makers</t>
  </si>
  <si>
    <t>A cross-comparison of the existing will result in the identification of issues and enablers for C2C. From this a roadmap will be made that guides authorities and practitioners in designing and implementing their future climate adaptation pathways</t>
  </si>
  <si>
    <t>Common understanding, cross comparisons and a guidance for authorities and policy makers (sub)</t>
  </si>
  <si>
    <t>The common understanding and cross comparison docs will be read by the partners (10), the CG (7) and PLG (10), making 2x27=54.
The guidance will be read by all indirect project partners from the 7 projects (100) and networking partners (approx 20)</t>
  </si>
  <si>
    <t>2 Workshop for analysis and reflection and regular internal meetings</t>
  </si>
  <si>
    <t>C5A partner workshop, outcomes will be covered in a report.  Regular meetings (6, physical if not digitally possible) will be on preparing and coordinating the implementation of the Work Package and liaising with WP 3 and 5 about inter linkages.</t>
  </si>
  <si>
    <t>Workshop for analysis and reflection (sub)</t>
  </si>
  <si>
    <t>partners</t>
  </si>
  <si>
    <t>All partners participated</t>
  </si>
  <si>
    <t>3 C5A Case Studies</t>
  </si>
  <si>
    <t>Pilots / demonstrations</t>
  </si>
  <si>
    <t>At least one workshop per case study will be held on site.</t>
  </si>
  <si>
    <t>WP5 Policy learning on the Cloud-to-Coast Approach</t>
  </si>
  <si>
    <t>1 Policy Learning Group meetings and internal meetings</t>
  </si>
  <si>
    <t>PLG will meet 3 times
Internal meetings back to back with coordination group meetings 6 times</t>
  </si>
  <si>
    <t>Policy Learning Group meetings and internal meetings (sub)</t>
  </si>
  <si>
    <t xml:space="preserve">PLG meetings consist of 10 attendees. Internal meetings of approximately 5.
3x10+6x5=60 attendees
</t>
  </si>
  <si>
    <t>2 The C5A Brussels workshops</t>
  </si>
  <si>
    <t>A meeting with several policy stakeholders and influencers will be held at the start and end of the project.</t>
  </si>
  <si>
    <t>Report 1: at the kick-off meeting in Brussels</t>
  </si>
  <si>
    <t>The C5A Brussels workshops (sub)</t>
  </si>
  <si>
    <t>3 White paper on Cloud to Coast approach</t>
  </si>
  <si>
    <t>White paper on Cloud to Coast approach (sub)</t>
  </si>
  <si>
    <t>We will invite representatives of DG's Regio, ENV, CLIMA and the North Sea Commission , as well as MEPs and top influencers on the climate change field.   We aim at 2 times 10 participants.</t>
  </si>
  <si>
    <t xml:space="preserve"> 
This white paper will be sent to local, regional, national and EU representatives</t>
  </si>
  <si>
    <t>We aim at the white paper reaching the decision makers desks of all 100 partners in the 7 projects, those of the DGs ENV, CLIMA and REGIO, the North Sea Commission (5), MEPs (5).</t>
  </si>
  <si>
    <t>The CGM members and the communication officers will read this document, making 10 partner organisations times 2 persons is 20 persons</t>
  </si>
  <si>
    <t>3 events will be organised, 1 at the start, one halfway and 1 at the end of the project</t>
  </si>
  <si>
    <t>Start event will probably entail the partners: 10
Mid term and End event will entail approximately 100 visitors each</t>
  </si>
  <si>
    <t>A living document on communication will be prepared and regularly updated. the regions will translate the overall strategy in their own, region specific plans. 1 overall and 10 individual plans makes 11 plans</t>
  </si>
  <si>
    <t>The different reports will be read by the project members, i.e. the CGM members and the SG members</t>
  </si>
  <si>
    <t>The action plan, risk log, normal reporting and mid term reviews are seen as means to make sure the project is in line with the expected production and funding plan. These reports will be shared with the CGM and SG in their meetings.</t>
  </si>
  <si>
    <t>Number of participants: 12 meetings of 10 Partner organisations results in 120 participants</t>
  </si>
  <si>
    <t>CGM 6x, SG 3x and CG 3x meetings (project management and monitoring)</t>
  </si>
  <si>
    <t>Technical University Denmark</t>
  </si>
  <si>
    <t>A1</t>
  </si>
  <si>
    <t>Aabenraa</t>
  </si>
  <si>
    <t>Aecom</t>
  </si>
  <si>
    <t>Arup</t>
  </si>
  <si>
    <t>Assens</t>
  </si>
  <si>
    <t>Association Climatologique de la Moyenne-Garonne et du Sud-Ouest</t>
  </si>
  <si>
    <t>BAX &amp; COMPANY</t>
  </si>
  <si>
    <t>Bontang City Indonesia</t>
  </si>
  <si>
    <t>Chambre d'Agriculture de la Dordogne</t>
  </si>
  <si>
    <t>Cowi</t>
  </si>
  <si>
    <t>Dansk arkitektforening</t>
  </si>
  <si>
    <t>Dansk kyst- og Naturturisme</t>
  </si>
  <si>
    <t>Deichacht Esens-Harlingerland</t>
  </si>
  <si>
    <t>DHV</t>
  </si>
  <si>
    <t>Dragør</t>
  </si>
  <si>
    <t>HAN University of Applied Sciences</t>
  </si>
  <si>
    <t>Hedensted</t>
  </si>
  <si>
    <t>Higher Council for Scientific Research</t>
  </si>
  <si>
    <t>Hjørring</t>
  </si>
  <si>
    <t>HR Wallingford</t>
  </si>
  <si>
    <t>Hvidovre</t>
  </si>
  <si>
    <t>IDB</t>
  </si>
  <si>
    <t>Instituto Vasco de investigaciones agrarias</t>
  </si>
  <si>
    <t>JBA</t>
  </si>
  <si>
    <t>København</t>
  </si>
  <si>
    <t>Kyst-havnevide</t>
  </si>
  <si>
    <t>Limerick Institute of Technology</t>
  </si>
  <si>
    <t>Middelfart</t>
  </si>
  <si>
    <t>National Resource Wales</t>
  </si>
  <si>
    <t>Niras</t>
  </si>
  <si>
    <t>Orbicon</t>
  </si>
  <si>
    <t>Ramboll</t>
  </si>
  <si>
    <t>Realdania</t>
  </si>
  <si>
    <t>Region Midt</t>
  </si>
  <si>
    <t>Resiliense</t>
  </si>
  <si>
    <t>Sheffield AC</t>
  </si>
  <si>
    <t>Sielacht Dornum</t>
  </si>
  <si>
    <t>Sielacht Esens</t>
  </si>
  <si>
    <t>Somerset Rivers Authority Project Manager Co-adapt</t>
  </si>
  <si>
    <t>Sweco</t>
  </si>
  <si>
    <t>TEAM (Jacobs)</t>
  </si>
  <si>
    <t>Team2100</t>
  </si>
  <si>
    <t>Univ. Aalborg</t>
  </si>
  <si>
    <t>Univ. Copenhagen</t>
  </si>
  <si>
    <t>Univ. Delft</t>
  </si>
  <si>
    <t>Univ. Lund</t>
  </si>
  <si>
    <t>Univ. Utrecht</t>
  </si>
  <si>
    <t>Universidade de Aveiro</t>
  </si>
  <si>
    <t>Universidade de Coimbra</t>
  </si>
  <si>
    <t>Universidade de Trás-os-Monte e Alto Douro</t>
  </si>
  <si>
    <t>University of Exeter</t>
  </si>
  <si>
    <t>Vejle</t>
  </si>
  <si>
    <t>Westcountry Rivers Trust</t>
  </si>
  <si>
    <t>Swedish Geotechnical Institute</t>
  </si>
  <si>
    <t>Organisations</t>
  </si>
  <si>
    <t>Swedish Environmental Protection Agency, Sweden</t>
  </si>
  <si>
    <t>Swedish Geotechnical Institute , Sweden</t>
  </si>
  <si>
    <t>World Maritime University, Sweden</t>
  </si>
  <si>
    <t>Nordvästra, Sweden</t>
  </si>
  <si>
    <t>Skånes vatten och avlopp, Sweden</t>
  </si>
  <si>
    <t>Lomma kommun, Sweden</t>
  </si>
  <si>
    <t>Simrishamns kommun, Sweden</t>
  </si>
  <si>
    <t>Båstads kommun, Sweden</t>
  </si>
  <si>
    <t>Trelleborgs kommun, Sweden</t>
  </si>
  <si>
    <t>Ängelholms kommun, Sweden</t>
  </si>
  <si>
    <t>Höganäs kommun, Sweden</t>
  </si>
  <si>
    <t>Malmö stad, Sweden</t>
  </si>
  <si>
    <t>Kävlinge kommun, Sweden</t>
  </si>
  <si>
    <t>Vellinge kommun, Sweden</t>
  </si>
  <si>
    <t>Landskrona stad, Sweden</t>
  </si>
  <si>
    <t>Burlövs kommun, Sweden</t>
  </si>
  <si>
    <t>Skurups kommun, Sweden</t>
  </si>
  <si>
    <t>Ystad kommun, Sweden</t>
  </si>
  <si>
    <t>Kristianstads kommun, Sweden</t>
  </si>
  <si>
    <t>Bromölla kommun, Sweden</t>
  </si>
  <si>
    <t>Region Skåne, Sweden</t>
  </si>
  <si>
    <t>BioConsult SH GmbH &amp; Co. KG, Husum, Germany</t>
  </si>
  <si>
    <t>BIOCONSULT Schuchardt &amp; Scholle GbR, Bremen, Germany</t>
  </si>
  <si>
    <t>Federal Waterways Engineering and Research Institute (Bundesanstalt für Wasserbau - BAW), Hamburg,Germany</t>
  </si>
  <si>
    <t>Research and Technology Centre West Coast (Forschungs- und Technologiezentrum Westküste FTZ),</t>
  </si>
  <si>
    <t>Büsum, Germany</t>
  </si>
  <si>
    <t>Hamburg Port Authority, Hamburg, Germany</t>
  </si>
  <si>
    <t>Leibniz University Hannover, Germany</t>
  </si>
  <si>
    <t>Schleswig-Holstein Ministry for Energy Transition, Agriculture, Environment, Nature and Digitalization</t>
  </si>
  <si>
    <t>Gemeente Rotterdam, The Netherlands</t>
  </si>
  <si>
    <t>KWR, The Netherlands</t>
  </si>
  <si>
    <t>NAIAD project</t>
  </si>
  <si>
    <t>University of Lund, Sweden</t>
  </si>
  <si>
    <t>Report 2: overall communication strategy + communication plan Varmland
Report 3: communication plan Drenthe</t>
  </si>
  <si>
    <t>Mid term event online</t>
  </si>
  <si>
    <t>Report 3: concept note</t>
  </si>
  <si>
    <t>Aveco de Bondt</t>
  </si>
  <si>
    <t>Dundee University</t>
  </si>
  <si>
    <t>Municipality of Coevorden</t>
  </si>
  <si>
    <t>Waterboard Vechtstromen </t>
  </si>
  <si>
    <t>Waterboard Drents Overijsselse Delta</t>
  </si>
  <si>
    <t>Ringkøbing-Skjern Municipality</t>
  </si>
  <si>
    <t>Stedin</t>
  </si>
  <si>
    <t>AAU</t>
  </si>
  <si>
    <t>COWI AS</t>
  </si>
  <si>
    <t>Danske Regioner</t>
  </si>
  <si>
    <t>DMI</t>
  </si>
  <si>
    <t>Envidan</t>
  </si>
  <si>
    <t>Femern A/S</t>
  </si>
  <si>
    <t>Frederikshavn Kommune</t>
  </si>
  <si>
    <t>Frederikssund Kommune, Plan og Erhverv</t>
  </si>
  <si>
    <t>Geografi studerende ved Københavns Universitet</t>
  </si>
  <si>
    <t>Geoinfo A/S</t>
  </si>
  <si>
    <t>Geological Survey of Denmark and Greenland (GEUS)</t>
  </si>
  <si>
    <t>Gottlieb Paludan Architects</t>
  </si>
  <si>
    <t>Grandville</t>
  </si>
  <si>
    <t>Guldborgsund Kommune</t>
  </si>
  <si>
    <t>Haderslev Kommune</t>
  </si>
  <si>
    <t>Hasløv &amp; Kjærsgaard</t>
  </si>
  <si>
    <t>Helsingør Kommune</t>
  </si>
  <si>
    <t>Holstebro Kommune</t>
  </si>
  <si>
    <t>Hørsholm Kommune</t>
  </si>
  <si>
    <t>Insititur for Geovidenskab og naturforvaltning, Københavns Universitet</t>
  </si>
  <si>
    <t>Karpenhøj Naturcenter</t>
  </si>
  <si>
    <t>Klimarådgivning</t>
  </si>
  <si>
    <t>Københavns Professionshøjskole</t>
  </si>
  <si>
    <t>Kolding Kommune</t>
  </si>
  <si>
    <t>Lemvig Vand</t>
  </si>
  <si>
    <t>Limfjordssekretariatet</t>
  </si>
  <si>
    <t>LYCEUM</t>
  </si>
  <si>
    <t>MOE A/S</t>
  </si>
  <si>
    <t>NIRAS</t>
  </si>
  <si>
    <t>Norddjurs Kommune</t>
  </si>
  <si>
    <t>Nordiq Group</t>
  </si>
  <si>
    <t>Odder Kommune</t>
  </si>
  <si>
    <t>Odense Kommune</t>
  </si>
  <si>
    <t>Randers kommune</t>
  </si>
  <si>
    <t>Region Hovedstaden</t>
  </si>
  <si>
    <t>Ringkøbing-Skjern Kommune</t>
  </si>
  <si>
    <t>Samn Forsyning</t>
  </si>
  <si>
    <t>Schønherr</t>
  </si>
  <si>
    <t>Seden Strandby Grundejerforening</t>
  </si>
  <si>
    <t>Skive Kommune</t>
  </si>
  <si>
    <t>Smith Innovation</t>
  </si>
  <si>
    <t>Stevns Kommune</t>
  </si>
  <si>
    <t>Struer Kommune</t>
  </si>
  <si>
    <t>Svineholm Digelag (DNNK)</t>
  </si>
  <si>
    <t>Syddjurs Kommune</t>
  </si>
  <si>
    <t>Teknologiens Mediehus/Ingeniøren</t>
  </si>
  <si>
    <t>Teknologirådet</t>
  </si>
  <si>
    <t>Thisted Kommune</t>
  </si>
  <si>
    <t>UCL Erhvervsakademi og Professionshøjskole</t>
  </si>
  <si>
    <t>Vandvender</t>
  </si>
  <si>
    <t>VIA University College</t>
  </si>
  <si>
    <t>WSP</t>
  </si>
  <si>
    <t>Wulfsberg.dk</t>
  </si>
  <si>
    <t>YWPDK</t>
  </si>
  <si>
    <t>Brighton &amp; Hove City Council (UK, Local authority)</t>
  </si>
  <si>
    <t>Farys (BE, Drinking water company)</t>
  </si>
  <si>
    <t>Flanders Agency for Nature &amp; Forestry (BE, Sectoral agency)</t>
  </si>
  <si>
    <t>Flanders Coastal Agency (BE, Regional authority)</t>
  </si>
  <si>
    <t>Flanders Insitute for the Sea (BE, Regional authority)</t>
  </si>
  <si>
    <t>Flanders Land Agency (BE, Sectoral agency)</t>
  </si>
  <si>
    <t>Flemish Government (BE, Regional government)</t>
  </si>
  <si>
    <t>Gemeente Middelburg (NL, Local authority)</t>
  </si>
  <si>
    <t>Ghent University (BE, University)</t>
  </si>
  <si>
    <t>Kent Downs (UK, Ngo)</t>
  </si>
  <si>
    <t>Stad Oostende (BE, Local authority)</t>
  </si>
  <si>
    <t>Waterschap Scheldestromen (NL, Sectoral agency)</t>
  </si>
  <si>
    <t>Gemeente Coevorden</t>
  </si>
  <si>
    <t>Waterschap Drents Overijsselse Delta</t>
  </si>
  <si>
    <t>IABR</t>
  </si>
  <si>
    <t>ProRail</t>
  </si>
  <si>
    <t>Evides</t>
  </si>
  <si>
    <t>Veiligheidsregio</t>
  </si>
  <si>
    <t xml:space="preserve">Vrije University Brussels </t>
  </si>
  <si>
    <t>Gemeente Enschede</t>
  </si>
  <si>
    <t>Report 3: Patchways to resilient spatial planning in flood risk management (Barriers and opportunities for flood resilient spatial planning)</t>
  </si>
  <si>
    <t>Natural England -UK</t>
  </si>
  <si>
    <t>Kent Wildlife Trust - UK</t>
  </si>
  <si>
    <t>Southern Water- UK</t>
  </si>
  <si>
    <t>Kentish Stour Countryside Partnership - UK</t>
  </si>
  <si>
    <t>Valuing Water Initiative - Netherland</t>
  </si>
  <si>
    <t>HKV consultants- Netherland</t>
  </si>
  <si>
    <t>Waterschap Hollandse Delta- Netherland</t>
  </si>
  <si>
    <t>West 8 Landscape Architects - Netherland</t>
  </si>
  <si>
    <t>EGM Architects - Netherland</t>
  </si>
  <si>
    <t>Safety Region - South Holland- Netherland</t>
  </si>
  <si>
    <t>Department for Public Health (South Holland) - Netherland</t>
  </si>
  <si>
    <t>Department of Mobility and Public Works - Belgium</t>
  </si>
  <si>
    <t>Swedish National Road and Transport Research Institute - Sweden</t>
  </si>
  <si>
    <t>Schleswig-Holstein State Government – Germany</t>
  </si>
  <si>
    <t>Port Of Antwerp - Belgium</t>
  </si>
  <si>
    <t>Holbaek Municipality - Denmark</t>
  </si>
  <si>
    <t>Fjordgruppen – Denmark</t>
  </si>
  <si>
    <t>Flanders Hydraulics Research (DMOW) – Belgium</t>
  </si>
  <si>
    <t>Tees Rivers Trust - UK</t>
  </si>
  <si>
    <t>De Vlaamse Waterweg nv - Belgium</t>
  </si>
  <si>
    <t>Trafikkontoret, Göteborgs stad - Sweden</t>
  </si>
  <si>
    <t>Chalmers/Renova _ Sweden</t>
  </si>
  <si>
    <t>Report 6</t>
  </si>
  <si>
    <t>Report 1: 2 CGMs, all partners (10) participated + 1 SG meeting all partners participated
Report 4: 1x all partners CGM + CG 7 projects</t>
  </si>
  <si>
    <t>Report 1: general website on Interreg, trello website for internal communication, Värmland website
Report 3: video on RWS website
Report 5: check all other partners have also mentioned C5a on their website</t>
  </si>
  <si>
    <t>Report 2: survey held
Report 5: supporting tools overview &amp; strategic planning for flood resilience: four prerequisites</t>
  </si>
  <si>
    <t>Partnership Agreement and Subsidy Contract
Report 6: following major change new subsidy contract was signed.</t>
  </si>
  <si>
    <t>Report 1: online meetings 24-02-2019, 28-05-2019, 11-06-2019
Report 2: science team meets every 4 weeks
Report 3: science team had 3 online meetings in this period
Report 4: meets every 4 weeks
Report 5: meets once every 4 weeks
Report 5: meets once every 4 weeks</t>
  </si>
  <si>
    <t>NLWKN Betriebsstelle Norden</t>
  </si>
  <si>
    <t>Nationalparkverwaltung Niedersächsisches Wattenmeer</t>
  </si>
  <si>
    <t>Landkreis Wittmund</t>
  </si>
  <si>
    <t>Amt für regionale Landesentwicklung Weser-Ems - Domänenverwaltung</t>
  </si>
  <si>
    <t>Transitions Research India</t>
  </si>
  <si>
    <t>University of Antwerp,</t>
  </si>
  <si>
    <t>University of Canberra,</t>
  </si>
  <si>
    <t>Freie Universitat Berlin,</t>
  </si>
  <si>
    <t>Kaunas University of Technology,</t>
  </si>
  <si>
    <t>Stockholm University,</t>
  </si>
  <si>
    <t>Basque Centre for Climate Change,</t>
  </si>
  <si>
    <t>University of Murcia</t>
  </si>
  <si>
    <t>Helmholtz Centre of Environment Research</t>
  </si>
  <si>
    <t>Leiden University</t>
  </si>
  <si>
    <t>Report 1: internal meeting 7-2-2019, 19-06-2019
Report 2: internal meeting 8-11-2019
Report 3: internal meeting 5-6-2020
Report 4: internal meeting 6-11-2020, Ambassadors meeting 2-12-2020
Report 5: internal meeting 2-6-2021, Ambassadors meeting 29-6-2021
Report 6: internal meeting 21-10-2021, Ambassadors meeting 23-11-2021</t>
  </si>
  <si>
    <t>Report 1: 2 meetings x 5 participants
Report 2: 1 meeting x 5 participants
Report 3: 1 meeting all partners participated
Report 4: internal meeting all partners, Ambassadors meeting 11 participants
Report 5: internal meeting all partners, Ambassadors meeting 14 participants
Report 6: internal meeting all partners, Ambassadors meeting 8 participants.</t>
  </si>
  <si>
    <t>Solutions demonstrated</t>
  </si>
  <si>
    <t>C-2-C approach is demonstrated in all case studies</t>
  </si>
  <si>
    <t>Kent Future Explorer charts</t>
  </si>
  <si>
    <t>Västerås municipality</t>
  </si>
  <si>
    <t>Sundbyberg municipality</t>
  </si>
  <si>
    <t>Köping municipality</t>
  </si>
  <si>
    <t>Sala municipality</t>
  </si>
  <si>
    <t>Upplandsväsby municipality</t>
  </si>
  <si>
    <t>Uppsala municipality</t>
  </si>
  <si>
    <t>Enköping municipality</t>
  </si>
  <si>
    <t>Stockholm municipality</t>
  </si>
  <si>
    <t>Eskilstuna municipality</t>
  </si>
  <si>
    <t>Strängnäs municipality</t>
  </si>
  <si>
    <t>Håbo municipality</t>
  </si>
  <si>
    <t xml:space="preserve">Fastighetsägarna </t>
  </si>
  <si>
    <t>Forshaga municipality</t>
  </si>
  <si>
    <t>Fylkesmannen Innlandet</t>
  </si>
  <si>
    <t>Hagfors municipality</t>
  </si>
  <si>
    <t>Hammarö municipality</t>
  </si>
  <si>
    <t>Karlstad municipality</t>
  </si>
  <si>
    <t>Karlstad university</t>
  </si>
  <si>
    <t>Kil municipality</t>
  </si>
  <si>
    <t>LRF</t>
  </si>
  <si>
    <t>Länsstyrelsen i Blekinge län</t>
  </si>
  <si>
    <t>Länsstyrelsen i Dalarnas län</t>
  </si>
  <si>
    <t>Länsstyrelsen i Gotlands län</t>
  </si>
  <si>
    <t>Länsstyrelsen i Gävleborgs län</t>
  </si>
  <si>
    <t>Länsstyrelsen i Hallands län</t>
  </si>
  <si>
    <t>Länsstyrelsen i Jämtlands län</t>
  </si>
  <si>
    <t>Länsstyrelsen i Jönköpings län</t>
  </si>
  <si>
    <t>Länsstyrelsen i Kalmar län</t>
  </si>
  <si>
    <t>Länsstyrelsen i Kronobergs län</t>
  </si>
  <si>
    <t>Länsstyrelsen i Norrbottens län</t>
  </si>
  <si>
    <t>Länsstyrelsen i Skåne län</t>
  </si>
  <si>
    <t>Länsstyrelsen i Stockholms län</t>
  </si>
  <si>
    <t>Länsstyrelsen i Södermanlands län</t>
  </si>
  <si>
    <t>Länsstyrelsen i Uppsala län</t>
  </si>
  <si>
    <t>Länsstyrelsen i Värmlands län</t>
  </si>
  <si>
    <t>Länsstyrelsen i Västerbottens län</t>
  </si>
  <si>
    <t>Länsstyrelsen i Västernorrlands län</t>
  </si>
  <si>
    <t>Länsstyrelsen i Västmanlands län</t>
  </si>
  <si>
    <t>Länsstyrelsen i Västra Götalands län</t>
  </si>
  <si>
    <t>Länsstyrelsen i Örebro län</t>
  </si>
  <si>
    <t>Länsstyrelsen i Östergötlands län</t>
  </si>
  <si>
    <t>Malung-Sälen municipality</t>
  </si>
  <si>
    <t>Munkfors municipality</t>
  </si>
  <si>
    <t>NVO</t>
  </si>
  <si>
    <t>Profu</t>
  </si>
  <si>
    <t>Räddningstjänsten Hagfors kommun</t>
  </si>
  <si>
    <t>Räddningstjänsten Karlstadregionen</t>
  </si>
  <si>
    <t>Räddningstjänsten Sunne/Torsby</t>
  </si>
  <si>
    <t>Swedish Agency Marine and Water Management</t>
  </si>
  <si>
    <t>The Swedish Civil Contingencies Agency</t>
  </si>
  <si>
    <t>Torsby municipality</t>
  </si>
  <si>
    <t>Visit Värmland</t>
  </si>
  <si>
    <t>Energiforsk (research and knowledge institute in energy research)</t>
  </si>
  <si>
    <t>Fortum (hydropower owner in Klarälven)</t>
  </si>
  <si>
    <t>Swedish Meteorological and Hydrological Institute</t>
  </si>
  <si>
    <t>Swedish Transport Administration</t>
  </si>
  <si>
    <t>Umeå University</t>
  </si>
  <si>
    <t>Report 3: the survey was read by members of the CGM and CG.
Report 5: the document was read by members of the CGM and CG.
Report 6: both documents were presented to the Ambassador group.</t>
  </si>
  <si>
    <t>Report 7</t>
  </si>
  <si>
    <t>Holistic roadmap for flood risk management Denmark</t>
  </si>
  <si>
    <t>Via University College</t>
  </si>
  <si>
    <t>Copenhagen University</t>
  </si>
  <si>
    <t>Karlstad University</t>
  </si>
  <si>
    <t>18 Danish municipaliteis</t>
  </si>
  <si>
    <t>KCC</t>
  </si>
  <si>
    <t>Kystdirektoratet</t>
  </si>
  <si>
    <t>VMM</t>
  </si>
  <si>
    <t>UT</t>
  </si>
  <si>
    <t>Provincie Overijssel</t>
  </si>
  <si>
    <t>Provincie Drenthe</t>
  </si>
  <si>
    <t>Sayers</t>
  </si>
  <si>
    <t>Varmland</t>
  </si>
  <si>
    <t>Region Midtjylland</t>
  </si>
  <si>
    <t>18 participants in workshops Varmland</t>
  </si>
  <si>
    <t>Witteveen &amp; Bos</t>
  </si>
  <si>
    <t>Farmers advisory</t>
  </si>
  <si>
    <t>Danish society of dyraulic engineers</t>
  </si>
  <si>
    <t>CGM: 7-02-2019 (Brussels), 19/21-06-2019 (Ringkobing), 6/8-11-2019 (Essens), 5-6-2020 (online), 6-11-2020 (online), 2-06-2021 (online), 21/22-10-2021 (hybrid Dordrecht), March 2022 (Denmark), May 2022 (end event)
SG: 8-02-2019, 17-6-2020, 14-11-2021
Consultative Group: 21-10-2020</t>
  </si>
  <si>
    <t>Report 1: Action plan with included risk log
Report 2: report 1 filed
Report 3: report 2 filed
Report 4: report 3 filed
Report 5: report 4 filed + action plan
Report 6: report 5 filed
Report 7: report 6 filed + report 7</t>
  </si>
  <si>
    <t>Start event in Brussels 6/7-02-2019
Mid term event 4-6-2020
End event May 2022</t>
  </si>
  <si>
    <t>Report 1: 5 news articles on the website + 1 video
Report 2: 3 news articles on the website
Report 3: 5 news articles on the website + 1 video
Report 4: 9 news articles on the website + 1 video
Report 5: 7 news articles on the website
Report 6: 1 news article on the website + 1 exhibition
Report 7: 3 news articles on the website + 11 videos on the interactive website + 5 posts on LinkedIn and FB</t>
  </si>
  <si>
    <t>Report 1: Video 87 views, views website 100
Report 2: estimation of views website 50
Report 3: within partnership 43
Report 4: views on the website
Report 5: views website 416, views video Drenthe 112
Report 6: views youtube Cloud2Coast 159, additional views video Drenthe 8
Report 7: 565 views website, 1000 views social media, Drenthe video 20 views</t>
  </si>
  <si>
    <t>Report 3: when the document was written it was distributed to the members of the CGM, SG and CG.
Report 5: the document was distributed to the workshops of the 3 case studies.
Report 6: the document was distributed to the workshops of the 2 case studies.
Report 7: document distributed to the ambassadors and water managers within VMM.</t>
  </si>
  <si>
    <t>Report 3: the concept note was read by the partners.
Report 5: the concept note was distributed to the workshop participants of the 3 case studies.
Report 6: the concept note was distributed to the workshop participants of 2 further case studies.
Report 7: the concept note was distrubuted to the workshop participants of the 2 last case studies.</t>
  </si>
  <si>
    <t>Report 1: workshop during CGM Ringkobing June 2019
Report 2: workshop during CGM Essens November 2019
Report 3: 2 workshops for case study leads
Report 4: 1 reflection and 1 outlook workshop for case study leads
Report 5: 1 peer-2-peer workshop
Report 6: 1 peer-2-peer workshop
Report 7: 2 reflection workshops and 1 peer-2-peer workshop</t>
  </si>
  <si>
    <t>Report 3: case study workshop at RWS and Varmland
Report 4: case study workshop Drenthe, RWS, Varmland (2), VMM
Report 5: case study workshop Kent, RWS
Report 6: case study workshop VMM
Report 7: case study workshop NLWKN and DCA</t>
  </si>
  <si>
    <t>Report 7: white paper published</t>
  </si>
  <si>
    <t>Report 7: distributed to partners and ambassadors.</t>
  </si>
  <si>
    <t>Report 7: 3 ambassadors involved in panel discussions at the end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</si>
</sst>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9"/>
      <color theme="1"/>
      <name val="Verdana"/>
      <family val="2"/>
    </font>
    <font>
      <b/>
      <sz val="9"/>
      <color theme="1"/>
      <name val="Verdana"/>
      <family val="2"/>
    </font>
    <font>
      <b/>
      <sz val="9"/>
      <color theme="1"/>
      <name val="Verdana"/>
    </font>
    <font>
      <sz val="10"/>
      <color rgb="FF333333"/>
      <name val="Lucida Sans"/>
      <family val="2"/>
    </font>
    <font>
      <sz val="10"/>
      <color rgb="FF555555"/>
      <name val="Lucida Sans"/>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8">
    <xf numFmtId="0" fontId="0" fillId="0" borderId="0" xfId="0"/>
    <xf numFmtId="0" fontId="1" fillId="0" borderId="0" xfId="0" applyFont="1"/>
    <xf numFmtId="0" fontId="0" fillId="0" borderId="0" xfId="0" applyAlignment="1">
      <alignment wrapText="1"/>
    </xf>
    <xf numFmtId="0" fontId="2" fillId="0" borderId="0" xfId="0" applyFont="1"/>
    <xf numFmtId="0" fontId="3" fillId="0" borderId="0" xfId="0" applyFont="1" applyAlignment="1">
      <alignment vertical="center" wrapText="1"/>
    </xf>
    <xf numFmtId="0" fontId="4" fillId="0" borderId="0" xfId="0" applyFont="1"/>
    <xf numFmtId="0" fontId="0" fillId="0" borderId="0" xfId="0"/>
    <xf numFmtId="0" fontId="4" fillId="0" borderId="0" xfId="0" applyFont="1" applyAlignment="1">
      <alignment horizontal="left" vertical="center" wrapText="1" indent="1"/>
    </xf>
  </cellXfs>
  <cellStyles count="2">
    <cellStyle name="Standaard" xfId="0" builtinId="0"/>
    <cellStyle name="Standaard 2" xfId="1"/>
  </cellStyles>
  <dxfs count="15">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9"/>
        <color theme="1"/>
        <name val="Verdan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533400</xdr:colOff>
      <xdr:row>1</xdr:row>
      <xdr:rowOff>142875</xdr:rowOff>
    </xdr:from>
    <xdr:to>
      <xdr:col>13</xdr:col>
      <xdr:colOff>123825</xdr:colOff>
      <xdr:row>12</xdr:row>
      <xdr:rowOff>47625</xdr:rowOff>
    </xdr:to>
    <xdr:sp macro="" textlink="">
      <xdr:nvSpPr>
        <xdr:cNvPr id="2" name="Tekstvak 1"/>
        <xdr:cNvSpPr txBox="1"/>
      </xdr:nvSpPr>
      <xdr:spPr>
        <a:xfrm>
          <a:off x="5791200" y="285750"/>
          <a:ext cx="57626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0">
              <a:solidFill>
                <a:schemeClr val="dk1"/>
              </a:solidFill>
              <a:effectLst/>
              <a:latin typeface="+mn-lt"/>
              <a:ea typeface="+mn-ea"/>
              <a:cs typeface="+mn-cs"/>
            </a:rPr>
            <a:t>Within the workshop of the province of Drenthe, municipality Coevorden and waterboards Vechstromen  and Drents Overijsselse Delta agreed on keeping the flood plain Coevorden as a spatial reservation</a:t>
          </a:r>
          <a:r>
            <a:rPr lang="nl-NL" sz="1100" b="0" i="0" baseline="0">
              <a:solidFill>
                <a:schemeClr val="dk1"/>
              </a:solidFill>
              <a:effectLst/>
              <a:latin typeface="+mn-lt"/>
              <a:ea typeface="+mn-ea"/>
              <a:cs typeface="+mn-cs"/>
            </a:rPr>
            <a:t> and will continue to apply the C2C approach on the Vecht.</a:t>
          </a:r>
          <a:endParaRPr lang="nl-NL" sz="1100" b="0" i="0">
            <a:solidFill>
              <a:schemeClr val="dk1"/>
            </a:solidFill>
            <a:effectLst/>
            <a:latin typeface="+mn-lt"/>
            <a:ea typeface="+mn-ea"/>
            <a:cs typeface="+mn-cs"/>
          </a:endParaRPr>
        </a:p>
        <a:p>
          <a:endParaRPr lang="nl-NL" sz="1100" b="0" i="0">
            <a:solidFill>
              <a:schemeClr val="dk1"/>
            </a:solidFill>
            <a:effectLst/>
            <a:latin typeface="+mn-lt"/>
            <a:ea typeface="+mn-ea"/>
            <a:cs typeface="+mn-cs"/>
          </a:endParaRPr>
        </a:p>
        <a:p>
          <a:r>
            <a:rPr lang="nl-NL" sz="1100" b="0" i="0">
              <a:solidFill>
                <a:schemeClr val="dk1"/>
              </a:solidFill>
              <a:effectLst/>
              <a:latin typeface="+mn-lt"/>
              <a:ea typeface="+mn-ea"/>
              <a:cs typeface="+mn-cs"/>
            </a:rPr>
            <a:t>Ringkøbing-Skjern Municipality will adopt the C2C approach in a process plan. </a:t>
          </a:r>
        </a:p>
        <a:p>
          <a:endParaRPr lang="nl-NL" sz="1100" b="0" i="0">
            <a:solidFill>
              <a:schemeClr val="dk1"/>
            </a:solidFill>
            <a:effectLst/>
            <a:latin typeface="+mn-lt"/>
            <a:ea typeface="+mn-ea"/>
            <a:cs typeface="+mn-cs"/>
          </a:endParaRPr>
        </a:p>
        <a:p>
          <a:r>
            <a:rPr lang="nl-NL" sz="1100" b="0" i="0">
              <a:solidFill>
                <a:schemeClr val="dk1"/>
              </a:solidFill>
              <a:effectLst/>
              <a:latin typeface="+mn-lt"/>
              <a:ea typeface="+mn-ea"/>
              <a:cs typeface="+mn-cs"/>
            </a:rPr>
            <a:t>NLWKN</a:t>
          </a:r>
          <a:r>
            <a:rPr lang="nl-NL" sz="1100" b="0" i="0" baseline="0">
              <a:solidFill>
                <a:schemeClr val="dk1"/>
              </a:solidFill>
              <a:effectLst/>
              <a:latin typeface="+mn-lt"/>
              <a:ea typeface="+mn-ea"/>
              <a:cs typeface="+mn-cs"/>
            </a:rPr>
            <a:t> Norden will adopt the C2C approach.</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19049</xdr:rowOff>
    </xdr:from>
    <xdr:to>
      <xdr:col>11</xdr:col>
      <xdr:colOff>571500</xdr:colOff>
      <xdr:row>47</xdr:row>
      <xdr:rowOff>133350</xdr:rowOff>
    </xdr:to>
    <xdr:sp macro="" textlink="">
      <xdr:nvSpPr>
        <xdr:cNvPr id="2" name="Tekstvak 1"/>
        <xdr:cNvSpPr txBox="1"/>
      </xdr:nvSpPr>
      <xdr:spPr>
        <a:xfrm>
          <a:off x="4572000" y="590549"/>
          <a:ext cx="6172200" cy="6534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Additional,</a:t>
          </a:r>
          <a:r>
            <a:rPr lang="nl-NL" sz="1100" baseline="0"/>
            <a:t> but without evidence because C5a did not host these events:</a:t>
          </a:r>
        </a:p>
        <a:p>
          <a:endParaRPr lang="nl-NL" sz="1100"/>
        </a:p>
        <a:p>
          <a:r>
            <a:rPr lang="nl-NL" sz="1100"/>
            <a:t>Report 3: the Dordrecht</a:t>
          </a:r>
          <a:r>
            <a:rPr lang="nl-NL" sz="1100" baseline="0"/>
            <a:t> case was presented in a session at the Joint International Resilience Conference. 21 participants joined this session. </a:t>
          </a:r>
          <a:r>
            <a:rPr lang="nl-NL">
              <a:hlinkClick xmlns:r="http://schemas.openxmlformats.org/officeDocument/2006/relationships" r:id=""/>
            </a:rPr>
            <a:t>Joint International Resilience Conference 2020 - Welcome (aanmelder.nl)</a:t>
          </a:r>
          <a:endParaRPr lang="nl-NL"/>
        </a:p>
        <a:p>
          <a:endParaRPr lang="nl-NL" sz="1100"/>
        </a:p>
        <a:p>
          <a:r>
            <a:rPr lang="nl-NL" sz="1100"/>
            <a:t>Report 4: Kystdirektoratet presented </a:t>
          </a:r>
          <a:r>
            <a:rPr lang="nl-NL" sz="1100" b="0" i="0">
              <a:solidFill>
                <a:schemeClr val="dk1"/>
              </a:solidFill>
              <a:effectLst/>
              <a:latin typeface="+mn-lt"/>
              <a:ea typeface="+mn-ea"/>
              <a:cs typeface="+mn-cs"/>
            </a:rPr>
            <a:t>C5a</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as a part of a webmeeting in a national netwok, with 25 participants.</a:t>
          </a:r>
        </a:p>
        <a:p>
          <a:endParaRPr lang="nl-NL" sz="1100" b="0" i="0">
            <a:solidFill>
              <a:schemeClr val="dk1"/>
            </a:solidFill>
            <a:effectLst/>
            <a:latin typeface="+mn-lt"/>
            <a:ea typeface="+mn-ea"/>
            <a:cs typeface="+mn-cs"/>
          </a:endParaRPr>
        </a:p>
        <a:p>
          <a:r>
            <a:rPr lang="nl-NL" sz="1100" b="0" i="0">
              <a:solidFill>
                <a:schemeClr val="dk1"/>
              </a:solidFill>
              <a:effectLst/>
              <a:latin typeface="+mn-lt"/>
              <a:ea typeface="+mn-ea"/>
              <a:cs typeface="+mn-cs"/>
            </a:rPr>
            <a:t>Report 5: Sayers presented</a:t>
          </a:r>
          <a:r>
            <a:rPr lang="nl-NL" sz="1100" b="0" i="0" baseline="0">
              <a:solidFill>
                <a:schemeClr val="dk1"/>
              </a:solidFill>
              <a:effectLst/>
              <a:latin typeface="+mn-lt"/>
              <a:ea typeface="+mn-ea"/>
              <a:cs typeface="+mn-cs"/>
            </a:rPr>
            <a:t> C5a at the Next Level conference 2021. Estimated people that were reached: 200. </a:t>
          </a:r>
          <a:r>
            <a:rPr lang="nl-NL">
              <a:hlinkClick xmlns:r="http://schemas.openxmlformats.org/officeDocument/2006/relationships" r:id=""/>
            </a:rPr>
            <a:t>NEXT LEVEL 2021 – Together we can build more resilient and liveable cities</a:t>
          </a:r>
          <a:r>
            <a:rPr lang="nl-NL"/>
            <a:t> (20-10-2021)</a:t>
          </a:r>
          <a:r>
            <a:rPr lang="nl-NL" sz="1100"/>
            <a:t>.</a:t>
          </a:r>
          <a:r>
            <a:rPr lang="nl-NL" sz="1100" baseline="0"/>
            <a:t> C5a was also presented at the COP26, with an estimation of 100 people reachted. </a:t>
          </a:r>
          <a:r>
            <a:rPr lang="nl-NL">
              <a:hlinkClick xmlns:r="http://schemas.openxmlformats.org/officeDocument/2006/relationships" r:id=""/>
            </a:rPr>
            <a:t>HOME - UN Climate Change Conference (COP26) at the SEC – Glasgow 2021 (ukcop26.org)</a:t>
          </a:r>
          <a:r>
            <a:rPr lang="nl-NL"/>
            <a:t> (31-10-2021 - 12-11-2021).</a:t>
          </a:r>
        </a:p>
        <a:p>
          <a:endParaRPr lang="nl-NL"/>
        </a:p>
        <a:p>
          <a:r>
            <a:rPr lang="nl-NL"/>
            <a:t>Report 6: Sayers presented C5a</a:t>
          </a:r>
          <a:r>
            <a:rPr lang="nl-NL" baseline="0"/>
            <a:t> at the hybrid meeting of Outreach to China "Adaptation to Climate Change and Climate Resilience", with a conservative estimate of 25 participants.</a:t>
          </a:r>
        </a:p>
        <a:p>
          <a:endParaRPr lang="nl-NL" baseline="0"/>
        </a:p>
        <a:p>
          <a:r>
            <a:rPr lang="nl-NL" baseline="0"/>
            <a:t>Report 6: UT presented C5a at the </a:t>
          </a:r>
          <a:r>
            <a:rPr lang="nl-NL" sz="1100" b="0" i="0">
              <a:solidFill>
                <a:schemeClr val="dk1"/>
              </a:solidFill>
              <a:effectLst/>
              <a:latin typeface="+mn-lt"/>
              <a:ea typeface="+mn-ea"/>
              <a:cs typeface="+mn-cs"/>
            </a:rPr>
            <a:t>Earth System Governance Bratislava Conference (8-9-2021). </a:t>
          </a:r>
          <a:endParaRPr lang="nl-NL" baseline="0"/>
        </a:p>
        <a:p>
          <a:endParaRPr lang="nl-NL" baseline="0"/>
        </a:p>
        <a:p>
          <a:r>
            <a:rPr lang="nl-NL" baseline="0"/>
            <a:t>Report 6: Varmland Encore conference 23-24 September 2021. </a:t>
          </a:r>
          <a:r>
            <a:rPr lang="nl-NL">
              <a:hlinkClick xmlns:r="http://schemas.openxmlformats.org/officeDocument/2006/relationships" r:id=""/>
            </a:rPr>
            <a:t>Encore 2021 | Tullamore Ireland 2021</a:t>
          </a:r>
          <a:r>
            <a:rPr lang="nl-NL"/>
            <a:t> Conservative</a:t>
          </a:r>
          <a:r>
            <a:rPr lang="nl-NL" baseline="0"/>
            <a:t> estimation of participants 100</a:t>
          </a:r>
        </a:p>
        <a:p>
          <a:endParaRPr lang="nl-NL" baseline="0"/>
        </a:p>
        <a:p>
          <a:r>
            <a:rPr lang="nl-NL" baseline="0"/>
            <a:t>Report 7:</a:t>
          </a:r>
        </a:p>
        <a:p>
          <a:r>
            <a:rPr lang="nl-NL" baseline="0"/>
            <a:t>The Varmland case studie was published in the newsletter of the Swedish Meteorological and Hydrological institute (SMHI), which has 1400 subscribers. As some of these subscribers maybe double from the list, 75% is taken from this total = 1050.</a:t>
          </a:r>
        </a:p>
        <a:p>
          <a:endParaRPr lang="nl-NL" baseline="0"/>
        </a:p>
        <a:p>
          <a:r>
            <a:rPr lang="nl-NL" baseline="0"/>
            <a:t>Report 7: Region Midjylland and Kystdirektoratet presented C5a at the National conference on cliamte adaptation 2019, Climate meeting Middelfart 2021 and Peoples festival of nature. Estimated informed particioants: 100. As these may not all be individual organisations, 75% of this number = 75</a:t>
          </a:r>
        </a:p>
        <a:p>
          <a:endParaRPr lang="nl-NL" baseline="0"/>
        </a:p>
        <a:p>
          <a:pPr marL="0" marR="0" lvl="0" indent="0" defTabSz="914400" eaLnBrk="1" fontAlgn="auto" latinLnBrk="0" hangingPunct="1">
            <a:lnSpc>
              <a:spcPct val="100000"/>
            </a:lnSpc>
            <a:spcBef>
              <a:spcPts val="0"/>
            </a:spcBef>
            <a:spcAft>
              <a:spcPts val="0"/>
            </a:spcAft>
            <a:buClrTx/>
            <a:buSzTx/>
            <a:buFontTx/>
            <a:buNone/>
            <a:tabLst/>
            <a:defRPr/>
          </a:pPr>
          <a:r>
            <a:rPr lang="nl-NL" baseline="0"/>
            <a:t>Report 7: the Flemish ambassador Griet Verstraeten informed 25 people about the C5a project. </a:t>
          </a:r>
          <a:r>
            <a:rPr lang="nl-NL" sz="1100" baseline="0">
              <a:solidFill>
                <a:schemeClr val="dk1"/>
              </a:solidFill>
              <a:effectLst/>
              <a:latin typeface="+mn-lt"/>
              <a:ea typeface="+mn-ea"/>
              <a:cs typeface="+mn-cs"/>
            </a:rPr>
            <a:t>As these may not all be individual organisations, 75% of this number = 18</a:t>
          </a:r>
          <a:endParaRPr lang="nl-NL">
            <a:effectLst/>
          </a:endParaRPr>
        </a:p>
        <a:p>
          <a:endParaRPr lang="nl-NL" baseline="0"/>
        </a:p>
        <a:p>
          <a:pPr marL="0" marR="0" lvl="0" indent="0" defTabSz="914400" eaLnBrk="1" fontAlgn="auto" latinLnBrk="0" hangingPunct="1">
            <a:lnSpc>
              <a:spcPct val="100000"/>
            </a:lnSpc>
            <a:spcBef>
              <a:spcPts val="0"/>
            </a:spcBef>
            <a:spcAft>
              <a:spcPts val="0"/>
            </a:spcAft>
            <a:buClrTx/>
            <a:buSzTx/>
            <a:buFontTx/>
            <a:buNone/>
            <a:tabLst/>
            <a:defRPr/>
          </a:pPr>
          <a:r>
            <a:rPr lang="nl-NL" baseline="0"/>
            <a:t>Report 7: Sayers included the C2C approach in training courses. Estimated outreach 500 people. </a:t>
          </a:r>
          <a:r>
            <a:rPr lang="nl-NL" sz="1100" baseline="0">
              <a:solidFill>
                <a:schemeClr val="dk1"/>
              </a:solidFill>
              <a:effectLst/>
              <a:latin typeface="+mn-lt"/>
              <a:ea typeface="+mn-ea"/>
              <a:cs typeface="+mn-cs"/>
            </a:rPr>
            <a:t>As these may not all be individual organisations, 75% of this number = 375</a:t>
          </a:r>
          <a:endParaRPr lang="nl-NL">
            <a:effectLst/>
          </a:endParaRPr>
        </a:p>
        <a:p>
          <a:endParaRPr lang="nl-NL" baseline="0"/>
        </a:p>
        <a:p>
          <a:endParaRPr lang="nl-NL"/>
        </a:p>
      </xdr:txBody>
    </xdr:sp>
    <xdr:clientData/>
  </xdr:twoCellAnchor>
</xdr:wsDr>
</file>

<file path=xl/tables/table1.xml><?xml version="1.0" encoding="utf-8"?>
<table xmlns="http://schemas.openxmlformats.org/spreadsheetml/2006/main" id="1" name="Tabel1" displayName="Tabel1" ref="A1:N31" totalsRowShown="0" headerRowDxfId="14" dataDxfId="13">
  <autoFilter ref="A1:N31"/>
  <tableColumns count="14">
    <tableColumn id="1" name="WP"/>
    <tableColumn id="2" name="Deliverable" dataDxfId="12"/>
    <tableColumn id="3" name="Indicator" dataDxfId="11"/>
    <tableColumn id="12" name="Explanation" dataDxfId="10"/>
    <tableColumn id="4" name="Target" dataDxfId="9"/>
    <tableColumn id="6" name="Report 1" dataDxfId="8"/>
    <tableColumn id="5" name="Report 2" dataDxfId="7"/>
    <tableColumn id="9" name="Report 3" dataDxfId="6"/>
    <tableColumn id="10" name="Report 4" dataDxfId="5"/>
    <tableColumn id="8" name="Report 5" dataDxfId="4"/>
    <tableColumn id="13" name="Report 6" dataDxfId="3"/>
    <tableColumn id="14" name="Report 7" dataDxfId="2"/>
    <tableColumn id="11" name="Total" dataDxfId="1">
      <calculatedColumnFormula>SUM(F2:L2)</calculatedColumnFormula>
    </tableColumn>
    <tableColumn id="7" name="Description/evidence" dataDxfId="0"/>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C39" sqref="C39"/>
    </sheetView>
  </sheetViews>
  <sheetFormatPr defaultRowHeight="11.25" x14ac:dyDescent="0.15"/>
  <cols>
    <col min="1" max="1" width="14.625" customWidth="1"/>
    <col min="2" max="2" width="42" customWidth="1"/>
    <col min="3" max="4" width="24.375" customWidth="1"/>
    <col min="11" max="12" width="9" style="6"/>
    <col min="14" max="14" width="70.5" customWidth="1"/>
  </cols>
  <sheetData>
    <row r="1" spans="1:14" x14ac:dyDescent="0.15">
      <c r="A1" s="1" t="s">
        <v>0</v>
      </c>
      <c r="B1" s="1" t="s">
        <v>1</v>
      </c>
      <c r="C1" s="1" t="s">
        <v>3</v>
      </c>
      <c r="D1" s="1" t="s">
        <v>245</v>
      </c>
      <c r="E1" s="1" t="s">
        <v>5</v>
      </c>
      <c r="F1" s="3" t="s">
        <v>228</v>
      </c>
      <c r="G1" s="3" t="s">
        <v>229</v>
      </c>
      <c r="H1" s="3" t="s">
        <v>230</v>
      </c>
      <c r="I1" s="3" t="s">
        <v>231</v>
      </c>
      <c r="J1" s="3" t="s">
        <v>232</v>
      </c>
      <c r="K1" s="3" t="s">
        <v>500</v>
      </c>
      <c r="L1" s="3" t="s">
        <v>583</v>
      </c>
      <c r="M1" s="3" t="s">
        <v>9</v>
      </c>
      <c r="N1" s="1" t="s">
        <v>10</v>
      </c>
    </row>
    <row r="2" spans="1:14" ht="34.5" customHeight="1" x14ac:dyDescent="0.15">
      <c r="A2" t="s">
        <v>2</v>
      </c>
      <c r="B2" s="2" t="s">
        <v>226</v>
      </c>
      <c r="C2" s="2" t="s">
        <v>227</v>
      </c>
      <c r="D2" s="2" t="s">
        <v>303</v>
      </c>
      <c r="E2" s="2">
        <v>12</v>
      </c>
      <c r="F2" s="2">
        <v>3</v>
      </c>
      <c r="G2" s="2">
        <v>1</v>
      </c>
      <c r="H2" s="2">
        <v>2</v>
      </c>
      <c r="I2" s="2">
        <v>2</v>
      </c>
      <c r="J2" s="2">
        <v>1</v>
      </c>
      <c r="K2" s="2">
        <v>2</v>
      </c>
      <c r="L2" s="2">
        <v>2</v>
      </c>
      <c r="M2" s="2">
        <f t="shared" ref="M2:M31" si="0">SUM(F2:L2)</f>
        <v>13</v>
      </c>
      <c r="N2" s="2" t="s">
        <v>602</v>
      </c>
    </row>
    <row r="3" spans="1:14" ht="22.5" customHeight="1" x14ac:dyDescent="0.15">
      <c r="A3" t="s">
        <v>2</v>
      </c>
      <c r="B3" s="2" t="s">
        <v>233</v>
      </c>
      <c r="C3" s="2" t="s">
        <v>8</v>
      </c>
      <c r="D3" s="2" t="s">
        <v>302</v>
      </c>
      <c r="E3" s="2">
        <v>120</v>
      </c>
      <c r="F3" s="2">
        <f>F2*10</f>
        <v>30</v>
      </c>
      <c r="G3" s="2">
        <f>G2*10</f>
        <v>10</v>
      </c>
      <c r="H3" s="2">
        <f>H2*10</f>
        <v>20</v>
      </c>
      <c r="I3" s="2">
        <v>17</v>
      </c>
      <c r="J3" s="2">
        <f>J2*10</f>
        <v>10</v>
      </c>
      <c r="K3" s="2">
        <f>K2*10</f>
        <v>20</v>
      </c>
      <c r="L3" s="2">
        <f>L2*10</f>
        <v>20</v>
      </c>
      <c r="M3" s="2">
        <f t="shared" si="0"/>
        <v>127</v>
      </c>
      <c r="N3" s="2" t="s">
        <v>501</v>
      </c>
    </row>
    <row r="4" spans="1:14" ht="101.25" x14ac:dyDescent="0.15">
      <c r="A4" t="s">
        <v>2</v>
      </c>
      <c r="B4" s="2" t="s">
        <v>234</v>
      </c>
      <c r="C4" s="2" t="s">
        <v>235</v>
      </c>
      <c r="D4" s="2" t="s">
        <v>301</v>
      </c>
      <c r="E4" s="2">
        <v>9</v>
      </c>
      <c r="F4" s="2">
        <v>2</v>
      </c>
      <c r="G4" s="2">
        <v>1</v>
      </c>
      <c r="H4" s="2">
        <v>1</v>
      </c>
      <c r="I4" s="2">
        <v>1</v>
      </c>
      <c r="J4" s="2">
        <v>2</v>
      </c>
      <c r="K4" s="2">
        <v>1</v>
      </c>
      <c r="L4" s="2">
        <v>2</v>
      </c>
      <c r="M4" s="2">
        <f t="shared" si="0"/>
        <v>10</v>
      </c>
      <c r="N4" s="2" t="s">
        <v>603</v>
      </c>
    </row>
    <row r="5" spans="1:14" ht="56.25" x14ac:dyDescent="0.15">
      <c r="A5" t="s">
        <v>2</v>
      </c>
      <c r="B5" s="2" t="s">
        <v>236</v>
      </c>
      <c r="C5" s="2" t="s">
        <v>7</v>
      </c>
      <c r="D5" s="2" t="s">
        <v>300</v>
      </c>
      <c r="E5" s="2">
        <v>180</v>
      </c>
      <c r="F5" s="2">
        <v>20</v>
      </c>
      <c r="G5" s="2">
        <v>20</v>
      </c>
      <c r="H5" s="2">
        <v>20</v>
      </c>
      <c r="I5" s="2">
        <v>20</v>
      </c>
      <c r="J5" s="2">
        <v>20</v>
      </c>
      <c r="K5" s="2">
        <v>20</v>
      </c>
      <c r="L5" s="2">
        <v>20</v>
      </c>
      <c r="M5" s="2">
        <f t="shared" si="0"/>
        <v>140</v>
      </c>
      <c r="N5" s="2"/>
    </row>
    <row r="6" spans="1:14" ht="22.5" x14ac:dyDescent="0.15">
      <c r="A6" t="s">
        <v>2</v>
      </c>
      <c r="B6" s="2" t="s">
        <v>237</v>
      </c>
      <c r="C6" s="2" t="s">
        <v>238</v>
      </c>
      <c r="D6" s="2"/>
      <c r="E6" s="2">
        <v>2</v>
      </c>
      <c r="F6" s="2">
        <v>2</v>
      </c>
      <c r="G6" s="2">
        <v>0</v>
      </c>
      <c r="H6" s="2">
        <v>0</v>
      </c>
      <c r="I6" s="2">
        <v>0</v>
      </c>
      <c r="J6" s="2">
        <v>0</v>
      </c>
      <c r="K6" s="2">
        <v>1</v>
      </c>
      <c r="L6" s="2">
        <v>0</v>
      </c>
      <c r="M6" s="2">
        <f t="shared" si="0"/>
        <v>3</v>
      </c>
      <c r="N6" s="2" t="s">
        <v>504</v>
      </c>
    </row>
    <row r="7" spans="1:14" ht="101.25" x14ac:dyDescent="0.15">
      <c r="A7" t="s">
        <v>6</v>
      </c>
      <c r="B7" s="2" t="s">
        <v>239</v>
      </c>
      <c r="C7" s="2" t="s">
        <v>235</v>
      </c>
      <c r="D7" s="2" t="s">
        <v>299</v>
      </c>
      <c r="E7" s="2">
        <v>11</v>
      </c>
      <c r="F7" s="2">
        <v>0</v>
      </c>
      <c r="G7" s="2">
        <v>2</v>
      </c>
      <c r="H7" s="2">
        <v>1</v>
      </c>
      <c r="I7" s="2">
        <v>0</v>
      </c>
      <c r="J7" s="2">
        <v>0</v>
      </c>
      <c r="K7" s="2">
        <v>0</v>
      </c>
      <c r="L7" s="2">
        <v>0</v>
      </c>
      <c r="M7" s="2">
        <f t="shared" si="0"/>
        <v>3</v>
      </c>
      <c r="N7" s="2" t="s">
        <v>393</v>
      </c>
    </row>
    <row r="8" spans="1:14" ht="67.5" x14ac:dyDescent="0.15">
      <c r="A8" t="s">
        <v>6</v>
      </c>
      <c r="B8" s="2" t="s">
        <v>240</v>
      </c>
      <c r="C8" s="2" t="s">
        <v>7</v>
      </c>
      <c r="D8" s="2" t="s">
        <v>296</v>
      </c>
      <c r="E8" s="2">
        <v>20</v>
      </c>
      <c r="F8" s="2">
        <v>0</v>
      </c>
      <c r="G8" s="2">
        <v>20</v>
      </c>
      <c r="H8" s="2">
        <v>0</v>
      </c>
      <c r="I8" s="2">
        <v>0</v>
      </c>
      <c r="J8" s="2">
        <v>0</v>
      </c>
      <c r="K8" s="2">
        <v>0</v>
      </c>
      <c r="L8" s="2">
        <v>0</v>
      </c>
      <c r="M8" s="2">
        <f t="shared" si="0"/>
        <v>20</v>
      </c>
      <c r="N8" s="2"/>
    </row>
    <row r="9" spans="1:14" ht="33.75" x14ac:dyDescent="0.15">
      <c r="A9" t="s">
        <v>6</v>
      </c>
      <c r="B9" s="2" t="s">
        <v>241</v>
      </c>
      <c r="C9" s="2" t="s">
        <v>227</v>
      </c>
      <c r="D9" s="2" t="s">
        <v>297</v>
      </c>
      <c r="E9" s="2">
        <v>3</v>
      </c>
      <c r="F9" s="2">
        <v>1</v>
      </c>
      <c r="G9" s="2">
        <v>0</v>
      </c>
      <c r="H9" s="2">
        <v>1</v>
      </c>
      <c r="I9" s="2">
        <v>0</v>
      </c>
      <c r="J9" s="2">
        <v>0</v>
      </c>
      <c r="K9" s="2">
        <v>0</v>
      </c>
      <c r="L9" s="2">
        <v>1</v>
      </c>
      <c r="M9" s="2">
        <f t="shared" si="0"/>
        <v>3</v>
      </c>
      <c r="N9" s="2" t="s">
        <v>604</v>
      </c>
    </row>
    <row r="10" spans="1:14" ht="67.5" x14ac:dyDescent="0.15">
      <c r="A10" t="s">
        <v>6</v>
      </c>
      <c r="B10" s="2" t="s">
        <v>242</v>
      </c>
      <c r="C10" s="2" t="s">
        <v>8</v>
      </c>
      <c r="D10" s="2" t="s">
        <v>298</v>
      </c>
      <c r="E10" s="2">
        <v>210</v>
      </c>
      <c r="F10" s="2">
        <v>26</v>
      </c>
      <c r="G10" s="2">
        <v>0</v>
      </c>
      <c r="H10" s="2">
        <v>223</v>
      </c>
      <c r="I10" s="2">
        <v>0</v>
      </c>
      <c r="J10" s="2">
        <v>0</v>
      </c>
      <c r="K10" s="2">
        <v>0</v>
      </c>
      <c r="L10" s="2">
        <v>45</v>
      </c>
      <c r="M10" s="2">
        <f t="shared" si="0"/>
        <v>294</v>
      </c>
      <c r="N10" s="2" t="s">
        <v>394</v>
      </c>
    </row>
    <row r="11" spans="1:14" ht="112.5" x14ac:dyDescent="0.15">
      <c r="A11" t="s">
        <v>6</v>
      </c>
      <c r="B11" s="2" t="s">
        <v>243</v>
      </c>
      <c r="C11" s="2" t="s">
        <v>244</v>
      </c>
      <c r="D11" s="2" t="s">
        <v>246</v>
      </c>
      <c r="E11" s="2">
        <v>53</v>
      </c>
      <c r="F11" s="2">
        <v>6</v>
      </c>
      <c r="G11" s="2">
        <v>3</v>
      </c>
      <c r="H11" s="2">
        <v>6</v>
      </c>
      <c r="I11" s="2">
        <v>10</v>
      </c>
      <c r="J11" s="2">
        <v>7</v>
      </c>
      <c r="K11" s="2">
        <v>2</v>
      </c>
      <c r="L11" s="2">
        <v>19</v>
      </c>
      <c r="M11" s="2">
        <f t="shared" si="0"/>
        <v>53</v>
      </c>
      <c r="N11" s="2" t="s">
        <v>605</v>
      </c>
    </row>
    <row r="12" spans="1:14" ht="112.5" x14ac:dyDescent="0.15">
      <c r="A12" t="s">
        <v>6</v>
      </c>
      <c r="B12" s="2" t="s">
        <v>247</v>
      </c>
      <c r="C12" s="2" t="s">
        <v>4</v>
      </c>
      <c r="D12" s="2" t="s">
        <v>248</v>
      </c>
      <c r="E12" s="2">
        <v>3600</v>
      </c>
      <c r="F12" s="2">
        <v>187</v>
      </c>
      <c r="G12" s="2">
        <v>50</v>
      </c>
      <c r="H12" s="2">
        <v>43</v>
      </c>
      <c r="I12" s="2">
        <v>432</v>
      </c>
      <c r="J12" s="2">
        <f>416+112</f>
        <v>528</v>
      </c>
      <c r="K12" s="2">
        <f>159+8</f>
        <v>167</v>
      </c>
      <c r="L12" s="2">
        <f>565+1000+20</f>
        <v>1585</v>
      </c>
      <c r="M12" s="2">
        <f t="shared" si="0"/>
        <v>2992</v>
      </c>
      <c r="N12" s="2" t="s">
        <v>606</v>
      </c>
    </row>
    <row r="13" spans="1:14" ht="101.25" x14ac:dyDescent="0.15">
      <c r="A13" t="s">
        <v>6</v>
      </c>
      <c r="B13" s="2" t="s">
        <v>249</v>
      </c>
      <c r="C13" s="2" t="s">
        <v>238</v>
      </c>
      <c r="D13" s="2" t="s">
        <v>250</v>
      </c>
      <c r="E13" s="2">
        <v>12</v>
      </c>
      <c r="F13" s="2">
        <v>3</v>
      </c>
      <c r="G13" s="2">
        <v>0</v>
      </c>
      <c r="H13" s="2">
        <v>1</v>
      </c>
      <c r="I13" s="2">
        <v>0</v>
      </c>
      <c r="J13" s="2">
        <v>8</v>
      </c>
      <c r="K13" s="2">
        <v>0</v>
      </c>
      <c r="L13" s="2">
        <v>0</v>
      </c>
      <c r="M13" s="2">
        <f t="shared" si="0"/>
        <v>12</v>
      </c>
      <c r="N13" s="2" t="s">
        <v>502</v>
      </c>
    </row>
    <row r="14" spans="1:14" ht="45" x14ac:dyDescent="0.15">
      <c r="A14" t="s">
        <v>251</v>
      </c>
      <c r="B14" s="2" t="s">
        <v>252</v>
      </c>
      <c r="C14" s="2" t="s">
        <v>235</v>
      </c>
      <c r="D14" s="2" t="s">
        <v>253</v>
      </c>
      <c r="E14" s="2">
        <v>1</v>
      </c>
      <c r="F14" s="2">
        <v>0</v>
      </c>
      <c r="G14" s="2">
        <v>0</v>
      </c>
      <c r="H14" s="2">
        <v>1</v>
      </c>
      <c r="I14" s="2"/>
      <c r="J14" s="2"/>
      <c r="K14" s="2"/>
      <c r="L14" s="2"/>
      <c r="M14" s="2">
        <f t="shared" si="0"/>
        <v>1</v>
      </c>
      <c r="N14" s="2" t="s">
        <v>477</v>
      </c>
    </row>
    <row r="15" spans="1:14" ht="46.5" customHeight="1" x14ac:dyDescent="0.15">
      <c r="A15" t="s">
        <v>251</v>
      </c>
      <c r="B15" s="2" t="s">
        <v>254</v>
      </c>
      <c r="C15" s="2" t="s">
        <v>7</v>
      </c>
      <c r="D15" s="2" t="s">
        <v>255</v>
      </c>
      <c r="E15" s="2">
        <v>97</v>
      </c>
      <c r="F15" s="2">
        <v>0</v>
      </c>
      <c r="G15" s="2"/>
      <c r="H15" s="2">
        <f>10+10+7</f>
        <v>27</v>
      </c>
      <c r="I15" s="2"/>
      <c r="J15" s="2">
        <f>3*10</f>
        <v>30</v>
      </c>
      <c r="K15" s="2">
        <f>2*10</f>
        <v>20</v>
      </c>
      <c r="L15" s="2">
        <v>15</v>
      </c>
      <c r="M15" s="2">
        <f t="shared" si="0"/>
        <v>92</v>
      </c>
      <c r="N15" s="2" t="s">
        <v>607</v>
      </c>
    </row>
    <row r="16" spans="1:14" ht="33.75" x14ac:dyDescent="0.15">
      <c r="A16" t="s">
        <v>251</v>
      </c>
      <c r="B16" s="2" t="s">
        <v>256</v>
      </c>
      <c r="C16" s="2" t="s">
        <v>257</v>
      </c>
      <c r="D16" s="2" t="s">
        <v>258</v>
      </c>
      <c r="E16" s="2">
        <v>1</v>
      </c>
      <c r="F16" s="2"/>
      <c r="G16" s="2"/>
      <c r="H16" s="2">
        <v>1</v>
      </c>
      <c r="I16" s="2">
        <v>0</v>
      </c>
      <c r="J16" s="2">
        <v>0</v>
      </c>
      <c r="K16" s="2">
        <v>0</v>
      </c>
      <c r="L16" s="2"/>
      <c r="M16" s="2">
        <f t="shared" si="0"/>
        <v>1</v>
      </c>
      <c r="N16" s="2" t="s">
        <v>395</v>
      </c>
    </row>
    <row r="17" spans="1:14" ht="78.75" x14ac:dyDescent="0.15">
      <c r="A17" t="s">
        <v>251</v>
      </c>
      <c r="B17" s="2" t="s">
        <v>259</v>
      </c>
      <c r="C17" s="2" t="s">
        <v>4</v>
      </c>
      <c r="D17" s="2" t="s">
        <v>260</v>
      </c>
      <c r="E17" s="2">
        <v>80</v>
      </c>
      <c r="F17" s="2">
        <v>0</v>
      </c>
      <c r="G17" s="2"/>
      <c r="H17" s="2">
        <v>10</v>
      </c>
      <c r="I17" s="2"/>
      <c r="J17" s="2">
        <f>3*10</f>
        <v>30</v>
      </c>
      <c r="K17" s="2">
        <f>2*10</f>
        <v>20</v>
      </c>
      <c r="L17" s="2">
        <v>20</v>
      </c>
      <c r="M17" s="2">
        <f t="shared" si="0"/>
        <v>80</v>
      </c>
      <c r="N17" s="2" t="s">
        <v>608</v>
      </c>
    </row>
    <row r="18" spans="1:14" ht="67.5" x14ac:dyDescent="0.15">
      <c r="A18" t="s">
        <v>251</v>
      </c>
      <c r="B18" s="2" t="s">
        <v>261</v>
      </c>
      <c r="C18" s="2" t="s">
        <v>262</v>
      </c>
      <c r="D18" s="2" t="s">
        <v>263</v>
      </c>
      <c r="E18" s="2">
        <v>1</v>
      </c>
      <c r="F18" s="2">
        <v>0</v>
      </c>
      <c r="G18" s="2"/>
      <c r="H18" s="2"/>
      <c r="I18" s="2"/>
      <c r="J18" s="2"/>
      <c r="K18" s="2"/>
      <c r="L18" s="2">
        <v>1</v>
      </c>
      <c r="M18" s="2">
        <f t="shared" si="0"/>
        <v>1</v>
      </c>
      <c r="N18" s="2"/>
    </row>
    <row r="19" spans="1:14" ht="90" x14ac:dyDescent="0.15">
      <c r="A19" t="s">
        <v>251</v>
      </c>
      <c r="B19" s="2" t="s">
        <v>264</v>
      </c>
      <c r="C19" s="2" t="s">
        <v>227</v>
      </c>
      <c r="D19" s="2" t="s">
        <v>265</v>
      </c>
      <c r="E19" s="2">
        <v>18</v>
      </c>
      <c r="F19" s="2">
        <v>3</v>
      </c>
      <c r="G19" s="2">
        <v>8</v>
      </c>
      <c r="H19" s="2">
        <v>8</v>
      </c>
      <c r="I19" s="2">
        <v>6</v>
      </c>
      <c r="J19" s="2">
        <v>6</v>
      </c>
      <c r="K19" s="2">
        <v>3</v>
      </c>
      <c r="L19" s="2">
        <v>2</v>
      </c>
      <c r="M19" s="2">
        <f t="shared" si="0"/>
        <v>36</v>
      </c>
      <c r="N19" s="2" t="s">
        <v>505</v>
      </c>
    </row>
    <row r="20" spans="1:14" ht="90" x14ac:dyDescent="0.15">
      <c r="A20" t="s">
        <v>251</v>
      </c>
      <c r="B20" s="2" t="s">
        <v>266</v>
      </c>
      <c r="C20" s="2" t="s">
        <v>8</v>
      </c>
      <c r="D20" s="2" t="s">
        <v>267</v>
      </c>
      <c r="E20" s="2">
        <v>90</v>
      </c>
      <c r="F20" s="2">
        <f t="shared" ref="F20:L20" si="1">F19*3</f>
        <v>9</v>
      </c>
      <c r="G20" s="2">
        <f t="shared" si="1"/>
        <v>24</v>
      </c>
      <c r="H20" s="2">
        <f t="shared" si="1"/>
        <v>24</v>
      </c>
      <c r="I20" s="2">
        <f t="shared" si="1"/>
        <v>18</v>
      </c>
      <c r="J20" s="2">
        <f t="shared" si="1"/>
        <v>18</v>
      </c>
      <c r="K20" s="2">
        <f t="shared" si="1"/>
        <v>9</v>
      </c>
      <c r="L20" s="2">
        <f t="shared" si="1"/>
        <v>6</v>
      </c>
      <c r="M20" s="2">
        <f t="shared" si="0"/>
        <v>108</v>
      </c>
      <c r="N20" s="2" t="s">
        <v>268</v>
      </c>
    </row>
    <row r="21" spans="1:14" ht="45.75" customHeight="1" x14ac:dyDescent="0.15">
      <c r="A21" t="s">
        <v>269</v>
      </c>
      <c r="B21" s="2" t="s">
        <v>270</v>
      </c>
      <c r="C21" s="2" t="s">
        <v>235</v>
      </c>
      <c r="D21" s="2" t="s">
        <v>271</v>
      </c>
      <c r="E21" s="2">
        <v>3</v>
      </c>
      <c r="F21" s="2">
        <v>0</v>
      </c>
      <c r="G21" s="2">
        <v>1</v>
      </c>
      <c r="H21" s="2"/>
      <c r="I21" s="2"/>
      <c r="J21" s="2">
        <v>1</v>
      </c>
      <c r="K21" s="2">
        <v>0</v>
      </c>
      <c r="L21" s="2">
        <v>1</v>
      </c>
      <c r="M21" s="2">
        <f t="shared" si="0"/>
        <v>3</v>
      </c>
      <c r="N21" s="2" t="s">
        <v>503</v>
      </c>
    </row>
    <row r="22" spans="1:14" ht="123.75" x14ac:dyDescent="0.15">
      <c r="A22" t="s">
        <v>269</v>
      </c>
      <c r="B22" s="2" t="s">
        <v>272</v>
      </c>
      <c r="C22" s="2" t="s">
        <v>7</v>
      </c>
      <c r="D22" s="2" t="s">
        <v>273</v>
      </c>
      <c r="E22" s="2">
        <v>174</v>
      </c>
      <c r="F22" s="2">
        <v>0</v>
      </c>
      <c r="G22" s="2">
        <f>10+7</f>
        <v>17</v>
      </c>
      <c r="H22" s="2"/>
      <c r="I22" s="2"/>
      <c r="J22" s="2">
        <f>10+7</f>
        <v>17</v>
      </c>
      <c r="K22" s="2">
        <f>2*10</f>
        <v>20</v>
      </c>
      <c r="L22" s="2">
        <v>45</v>
      </c>
      <c r="M22" s="2">
        <f t="shared" si="0"/>
        <v>99</v>
      </c>
      <c r="N22" s="2" t="s">
        <v>582</v>
      </c>
    </row>
    <row r="23" spans="1:14" ht="112.5" x14ac:dyDescent="0.15">
      <c r="A23" t="s">
        <v>269</v>
      </c>
      <c r="B23" s="2" t="s">
        <v>274</v>
      </c>
      <c r="C23" s="2" t="s">
        <v>227</v>
      </c>
      <c r="D23" s="2" t="s">
        <v>275</v>
      </c>
      <c r="E23" s="2">
        <v>7</v>
      </c>
      <c r="F23" s="2">
        <v>1</v>
      </c>
      <c r="G23" s="2">
        <v>1</v>
      </c>
      <c r="H23" s="2">
        <v>2</v>
      </c>
      <c r="I23" s="2">
        <v>2</v>
      </c>
      <c r="J23" s="2">
        <v>1</v>
      </c>
      <c r="K23" s="2">
        <v>1</v>
      </c>
      <c r="L23" s="2">
        <v>3</v>
      </c>
      <c r="M23" s="2">
        <f t="shared" si="0"/>
        <v>11</v>
      </c>
      <c r="N23" s="2" t="s">
        <v>609</v>
      </c>
    </row>
    <row r="24" spans="1:14" x14ac:dyDescent="0.15">
      <c r="A24" t="s">
        <v>269</v>
      </c>
      <c r="B24" s="2" t="s">
        <v>276</v>
      </c>
      <c r="C24" s="2" t="s">
        <v>8</v>
      </c>
      <c r="D24" s="2" t="s">
        <v>277</v>
      </c>
      <c r="E24" s="2">
        <v>10</v>
      </c>
      <c r="F24" s="2">
        <v>10</v>
      </c>
      <c r="G24" s="2"/>
      <c r="H24" s="2"/>
      <c r="I24" s="2"/>
      <c r="J24" s="2"/>
      <c r="K24" s="2"/>
      <c r="L24" s="2"/>
      <c r="M24" s="2">
        <f t="shared" si="0"/>
        <v>10</v>
      </c>
      <c r="N24" s="2" t="s">
        <v>278</v>
      </c>
    </row>
    <row r="25" spans="1:14" ht="33.75" customHeight="1" x14ac:dyDescent="0.15">
      <c r="A25" t="s">
        <v>269</v>
      </c>
      <c r="B25" s="2" t="s">
        <v>279</v>
      </c>
      <c r="C25" s="2" t="s">
        <v>280</v>
      </c>
      <c r="D25" s="2" t="s">
        <v>281</v>
      </c>
      <c r="E25" s="2">
        <v>7</v>
      </c>
      <c r="F25" s="2">
        <v>0</v>
      </c>
      <c r="G25" s="2">
        <v>0</v>
      </c>
      <c r="H25" s="2">
        <v>2</v>
      </c>
      <c r="I25" s="2">
        <v>5</v>
      </c>
      <c r="J25" s="2">
        <v>2</v>
      </c>
      <c r="K25" s="2">
        <v>1</v>
      </c>
      <c r="L25" s="2">
        <v>2</v>
      </c>
      <c r="M25" s="2">
        <f t="shared" si="0"/>
        <v>12</v>
      </c>
      <c r="N25" s="2" t="s">
        <v>610</v>
      </c>
    </row>
    <row r="26" spans="1:14" ht="67.5" x14ac:dyDescent="0.15">
      <c r="A26" t="s">
        <v>282</v>
      </c>
      <c r="B26" s="2" t="s">
        <v>283</v>
      </c>
      <c r="C26" s="2" t="s">
        <v>227</v>
      </c>
      <c r="D26" s="2" t="s">
        <v>284</v>
      </c>
      <c r="E26" s="2">
        <v>9</v>
      </c>
      <c r="F26" s="2">
        <v>2</v>
      </c>
      <c r="G26" s="2">
        <v>1</v>
      </c>
      <c r="H26" s="2">
        <v>1</v>
      </c>
      <c r="I26" s="2">
        <v>2</v>
      </c>
      <c r="J26" s="2">
        <v>2</v>
      </c>
      <c r="K26" s="2">
        <v>2</v>
      </c>
      <c r="L26" s="2">
        <v>0</v>
      </c>
      <c r="M26" s="2">
        <f t="shared" si="0"/>
        <v>10</v>
      </c>
      <c r="N26" s="2" t="s">
        <v>520</v>
      </c>
    </row>
    <row r="27" spans="1:14" ht="78.75" x14ac:dyDescent="0.15">
      <c r="A27" t="s">
        <v>282</v>
      </c>
      <c r="B27" s="2" t="s">
        <v>285</v>
      </c>
      <c r="C27" s="2" t="s">
        <v>8</v>
      </c>
      <c r="D27" s="2" t="s">
        <v>286</v>
      </c>
      <c r="E27" s="2">
        <v>60</v>
      </c>
      <c r="F27" s="2">
        <v>10</v>
      </c>
      <c r="G27" s="2">
        <v>5</v>
      </c>
      <c r="H27" s="2">
        <v>10</v>
      </c>
      <c r="I27" s="2">
        <f>10+11</f>
        <v>21</v>
      </c>
      <c r="J27" s="2">
        <f>10+14</f>
        <v>24</v>
      </c>
      <c r="K27" s="2">
        <f>10+8</f>
        <v>18</v>
      </c>
      <c r="L27" s="2">
        <v>0</v>
      </c>
      <c r="M27" s="2">
        <f t="shared" si="0"/>
        <v>88</v>
      </c>
      <c r="N27" s="2" t="s">
        <v>521</v>
      </c>
    </row>
    <row r="28" spans="1:14" ht="45" x14ac:dyDescent="0.15">
      <c r="A28" t="s">
        <v>282</v>
      </c>
      <c r="B28" s="2" t="s">
        <v>287</v>
      </c>
      <c r="C28" s="2" t="s">
        <v>227</v>
      </c>
      <c r="D28" s="2" t="s">
        <v>288</v>
      </c>
      <c r="E28" s="2">
        <v>2</v>
      </c>
      <c r="F28" s="2">
        <v>1</v>
      </c>
      <c r="G28" s="2">
        <v>0</v>
      </c>
      <c r="H28" s="2">
        <v>0</v>
      </c>
      <c r="I28" s="2">
        <v>0</v>
      </c>
      <c r="J28" s="2">
        <v>0</v>
      </c>
      <c r="K28" s="2">
        <v>0</v>
      </c>
      <c r="L28" s="2">
        <v>0</v>
      </c>
      <c r="M28" s="2">
        <f t="shared" si="0"/>
        <v>1</v>
      </c>
      <c r="N28" s="2" t="s">
        <v>289</v>
      </c>
    </row>
    <row r="29" spans="1:14" ht="90" x14ac:dyDescent="0.15">
      <c r="A29" t="s">
        <v>282</v>
      </c>
      <c r="B29" s="2" t="s">
        <v>290</v>
      </c>
      <c r="C29" s="2" t="s">
        <v>8</v>
      </c>
      <c r="D29" s="2" t="s">
        <v>293</v>
      </c>
      <c r="E29" s="2">
        <v>20</v>
      </c>
      <c r="F29" s="2">
        <v>0</v>
      </c>
      <c r="G29" s="2">
        <v>0</v>
      </c>
      <c r="H29" s="2">
        <v>0</v>
      </c>
      <c r="I29" s="2">
        <v>0</v>
      </c>
      <c r="J29" s="2">
        <v>0</v>
      </c>
      <c r="K29" s="2">
        <v>0</v>
      </c>
      <c r="L29" s="2">
        <v>3</v>
      </c>
      <c r="M29" s="2">
        <f t="shared" si="0"/>
        <v>3</v>
      </c>
      <c r="N29" s="2" t="s">
        <v>613</v>
      </c>
    </row>
    <row r="30" spans="1:14" ht="45" x14ac:dyDescent="0.15">
      <c r="A30" t="s">
        <v>282</v>
      </c>
      <c r="B30" s="2" t="s">
        <v>291</v>
      </c>
      <c r="C30" s="2" t="s">
        <v>235</v>
      </c>
      <c r="D30" s="2" t="s">
        <v>294</v>
      </c>
      <c r="E30" s="2">
        <v>1</v>
      </c>
      <c r="F30" s="2">
        <v>0</v>
      </c>
      <c r="G30" s="2">
        <v>0</v>
      </c>
      <c r="H30" s="2">
        <v>0</v>
      </c>
      <c r="I30" s="2">
        <v>0</v>
      </c>
      <c r="J30" s="2">
        <v>0</v>
      </c>
      <c r="K30" s="2">
        <v>0</v>
      </c>
      <c r="L30" s="2">
        <v>1</v>
      </c>
      <c r="M30" s="2">
        <f t="shared" si="0"/>
        <v>1</v>
      </c>
      <c r="N30" s="2" t="s">
        <v>611</v>
      </c>
    </row>
    <row r="31" spans="1:14" ht="78.75" x14ac:dyDescent="0.15">
      <c r="A31" t="s">
        <v>282</v>
      </c>
      <c r="B31" s="2" t="s">
        <v>292</v>
      </c>
      <c r="C31" s="2" t="s">
        <v>7</v>
      </c>
      <c r="D31" s="2" t="s">
        <v>295</v>
      </c>
      <c r="E31" s="2">
        <v>110</v>
      </c>
      <c r="F31" s="2">
        <v>0</v>
      </c>
      <c r="G31" s="2">
        <v>0</v>
      </c>
      <c r="H31" s="2">
        <v>0</v>
      </c>
      <c r="I31" s="2">
        <v>0</v>
      </c>
      <c r="J31" s="2">
        <v>0</v>
      </c>
      <c r="K31" s="2">
        <v>0</v>
      </c>
      <c r="L31" s="2">
        <v>50</v>
      </c>
      <c r="M31" s="2">
        <f t="shared" si="0"/>
        <v>50</v>
      </c>
      <c r="N31" s="2" t="s">
        <v>612</v>
      </c>
    </row>
    <row r="36" spans="14:14" x14ac:dyDescent="0.15">
      <c r="N36">
        <f>114-88</f>
        <v>26</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2"/>
  <sheetViews>
    <sheetView workbookViewId="0">
      <selection activeCell="A24" sqref="A24"/>
    </sheetView>
  </sheetViews>
  <sheetFormatPr defaultRowHeight="11.25" x14ac:dyDescent="0.15"/>
  <cols>
    <col min="1" max="1" width="42" style="6" customWidth="1"/>
    <col min="2" max="16" width="9" style="6"/>
    <col min="17" max="17" width="7.5" style="6" customWidth="1"/>
    <col min="18" max="16384" width="9" style="6"/>
  </cols>
  <sheetData>
    <row r="1" spans="1:2" x14ac:dyDescent="0.15">
      <c r="A1" s="6" t="s">
        <v>522</v>
      </c>
      <c r="B1" s="6" t="s">
        <v>13</v>
      </c>
    </row>
    <row r="2" spans="1:2" ht="25.5" x14ac:dyDescent="0.15">
      <c r="A2" s="4" t="s">
        <v>523</v>
      </c>
      <c r="B2" s="6">
        <v>3</v>
      </c>
    </row>
    <row r="3" spans="1:2" ht="12.75" x14ac:dyDescent="0.15">
      <c r="A3" s="4" t="s">
        <v>524</v>
      </c>
      <c r="B3" s="6">
        <v>6</v>
      </c>
    </row>
    <row r="4" spans="1:2" ht="25.5" x14ac:dyDescent="0.15">
      <c r="A4" s="4" t="s">
        <v>584</v>
      </c>
      <c r="B4" s="6">
        <v>7</v>
      </c>
    </row>
    <row r="5" spans="1:2" ht="12.75" x14ac:dyDescent="0.15">
      <c r="A5" s="4"/>
    </row>
    <row r="6" spans="1:2" ht="12.75" x14ac:dyDescent="0.15">
      <c r="A6" s="4"/>
    </row>
    <row r="7" spans="1:2" ht="12.75" x14ac:dyDescent="0.15">
      <c r="A7" s="4"/>
    </row>
    <row r="8" spans="1:2" ht="12.75" x14ac:dyDescent="0.15">
      <c r="A8" s="4"/>
    </row>
    <row r="9" spans="1:2" ht="12.75" x14ac:dyDescent="0.15">
      <c r="A9" s="4"/>
    </row>
    <row r="10" spans="1:2" ht="12.75" x14ac:dyDescent="0.15">
      <c r="A10" s="4"/>
    </row>
    <row r="11" spans="1:2" ht="12.75" x14ac:dyDescent="0.15">
      <c r="A11" s="4"/>
    </row>
    <row r="12" spans="1:2" ht="12.75" x14ac:dyDescent="0.15">
      <c r="A12"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7"/>
  <sheetViews>
    <sheetView workbookViewId="0">
      <selection activeCell="B8" sqref="B8"/>
    </sheetView>
  </sheetViews>
  <sheetFormatPr defaultRowHeight="11.25" x14ac:dyDescent="0.15"/>
  <cols>
    <col min="1" max="1" width="42" customWidth="1"/>
    <col min="17" max="17" width="7.5" customWidth="1"/>
  </cols>
  <sheetData>
    <row r="1" spans="1:2" x14ac:dyDescent="0.15">
      <c r="A1" t="s">
        <v>12</v>
      </c>
      <c r="B1" t="s">
        <v>13</v>
      </c>
    </row>
    <row r="2" spans="1:2" x14ac:dyDescent="0.15">
      <c r="A2" t="s">
        <v>11</v>
      </c>
      <c r="B2">
        <v>1</v>
      </c>
    </row>
    <row r="3" spans="1:2" x14ac:dyDescent="0.15">
      <c r="A3" t="s">
        <v>14</v>
      </c>
      <c r="B3">
        <v>1</v>
      </c>
    </row>
    <row r="4" spans="1:2" x14ac:dyDescent="0.15">
      <c r="A4" t="s">
        <v>396</v>
      </c>
      <c r="B4">
        <v>4</v>
      </c>
    </row>
    <row r="5" spans="1:2" x14ac:dyDescent="0.15">
      <c r="A5" t="s">
        <v>599</v>
      </c>
      <c r="B5">
        <v>7</v>
      </c>
    </row>
    <row r="6" spans="1:2" x14ac:dyDescent="0.15">
      <c r="A6" t="s">
        <v>600</v>
      </c>
      <c r="B6">
        <v>7</v>
      </c>
    </row>
    <row r="7" spans="1:2" x14ac:dyDescent="0.15">
      <c r="A7" t="s">
        <v>601</v>
      </c>
      <c r="B7">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9"/>
  <sheetViews>
    <sheetView tabSelected="1" workbookViewId="0">
      <selection activeCell="C35" sqref="C35"/>
    </sheetView>
  </sheetViews>
  <sheetFormatPr defaultRowHeight="11.25" x14ac:dyDescent="0.15"/>
  <cols>
    <col min="1" max="1" width="42" customWidth="1"/>
    <col min="17" max="17" width="7.5" customWidth="1"/>
  </cols>
  <sheetData>
    <row r="1" spans="1:2" x14ac:dyDescent="0.15">
      <c r="A1" t="s">
        <v>15</v>
      </c>
      <c r="B1" t="s">
        <v>13</v>
      </c>
    </row>
    <row r="2" spans="1:2" x14ac:dyDescent="0.15">
      <c r="A2" t="s">
        <v>16</v>
      </c>
      <c r="B2">
        <v>1</v>
      </c>
    </row>
    <row r="3" spans="1:2" x14ac:dyDescent="0.15">
      <c r="A3" t="s">
        <v>304</v>
      </c>
      <c r="B3">
        <v>2</v>
      </c>
    </row>
    <row r="4" spans="1:2" x14ac:dyDescent="0.15">
      <c r="A4" t="s">
        <v>358</v>
      </c>
      <c r="B4">
        <v>3</v>
      </c>
    </row>
    <row r="5" spans="1:2" x14ac:dyDescent="0.15">
      <c r="A5" t="s">
        <v>397</v>
      </c>
      <c r="B5">
        <v>4</v>
      </c>
    </row>
    <row r="6" spans="1:2" x14ac:dyDescent="0.15">
      <c r="A6" t="s">
        <v>585</v>
      </c>
      <c r="B6">
        <v>7</v>
      </c>
    </row>
    <row r="7" spans="1:2" x14ac:dyDescent="0.15">
      <c r="A7" t="s">
        <v>78</v>
      </c>
      <c r="B7">
        <v>7</v>
      </c>
    </row>
    <row r="8" spans="1:2" x14ac:dyDescent="0.15">
      <c r="A8" t="s">
        <v>586</v>
      </c>
      <c r="B8">
        <v>7</v>
      </c>
    </row>
    <row r="9" spans="1:2" x14ac:dyDescent="0.15">
      <c r="A9" t="s">
        <v>587</v>
      </c>
      <c r="B9">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7"/>
  <sheetViews>
    <sheetView workbookViewId="0">
      <selection activeCell="B27" sqref="B27"/>
    </sheetView>
  </sheetViews>
  <sheetFormatPr defaultRowHeight="11.25" x14ac:dyDescent="0.15"/>
  <cols>
    <col min="1" max="1" width="42" customWidth="1"/>
    <col min="17" max="17" width="7.5" customWidth="1"/>
  </cols>
  <sheetData>
    <row r="1" spans="1:2" x14ac:dyDescent="0.15">
      <c r="A1" t="s">
        <v>359</v>
      </c>
      <c r="B1" t="s">
        <v>13</v>
      </c>
    </row>
    <row r="2" spans="1:2" ht="12.75" x14ac:dyDescent="0.15">
      <c r="A2" s="4" t="s">
        <v>398</v>
      </c>
      <c r="B2">
        <v>4</v>
      </c>
    </row>
    <row r="3" spans="1:2" ht="12.75" x14ac:dyDescent="0.15">
      <c r="A3" s="4" t="s">
        <v>399</v>
      </c>
      <c r="B3">
        <v>4</v>
      </c>
    </row>
    <row r="4" spans="1:2" ht="12.75" x14ac:dyDescent="0.15">
      <c r="A4" s="4" t="s">
        <v>400</v>
      </c>
      <c r="B4">
        <v>4</v>
      </c>
    </row>
    <row r="5" spans="1:2" ht="12.75" x14ac:dyDescent="0.15">
      <c r="A5" s="4" t="s">
        <v>401</v>
      </c>
      <c r="B5">
        <v>4</v>
      </c>
    </row>
    <row r="6" spans="1:2" ht="12.75" x14ac:dyDescent="0.15">
      <c r="A6" s="4" t="s">
        <v>506</v>
      </c>
      <c r="B6">
        <v>6</v>
      </c>
    </row>
    <row r="7" spans="1:2" ht="12.75" x14ac:dyDescent="0.15">
      <c r="A7" s="4" t="s">
        <v>588</v>
      </c>
      <c r="B7">
        <v>7</v>
      </c>
    </row>
    <row r="8" spans="1:2" ht="12.75" x14ac:dyDescent="0.15">
      <c r="A8" s="4" t="s">
        <v>589</v>
      </c>
      <c r="B8">
        <v>7</v>
      </c>
    </row>
    <row r="9" spans="1:2" ht="12.75" x14ac:dyDescent="0.15">
      <c r="A9" s="4" t="s">
        <v>590</v>
      </c>
      <c r="B9">
        <v>7</v>
      </c>
    </row>
    <row r="10" spans="1:2" ht="12.75" x14ac:dyDescent="0.15">
      <c r="A10" s="4" t="s">
        <v>591</v>
      </c>
      <c r="B10">
        <v>7</v>
      </c>
    </row>
    <row r="11" spans="1:2" ht="12.75" x14ac:dyDescent="0.15">
      <c r="A11" s="4" t="s">
        <v>592</v>
      </c>
      <c r="B11">
        <v>7</v>
      </c>
    </row>
    <row r="12" spans="1:2" ht="12.75" x14ac:dyDescent="0.15">
      <c r="A12" s="4" t="s">
        <v>593</v>
      </c>
      <c r="B12">
        <v>7</v>
      </c>
    </row>
    <row r="13" spans="1:2" ht="12.75" x14ac:dyDescent="0.15">
      <c r="A13" s="4" t="s">
        <v>594</v>
      </c>
      <c r="B13">
        <v>7</v>
      </c>
    </row>
    <row r="14" spans="1:2" ht="12.75" x14ac:dyDescent="0.15">
      <c r="A14" s="4" t="s">
        <v>595</v>
      </c>
      <c r="B14">
        <v>7</v>
      </c>
    </row>
    <row r="15" spans="1:2" ht="12.75" x14ac:dyDescent="0.15">
      <c r="A15" s="4" t="s">
        <v>596</v>
      </c>
      <c r="B15">
        <v>7</v>
      </c>
    </row>
    <row r="16" spans="1:2" ht="12.75" x14ac:dyDescent="0.15">
      <c r="A16" s="4" t="s">
        <v>597</v>
      </c>
      <c r="B16">
        <v>7</v>
      </c>
    </row>
    <row r="17" spans="1:2" ht="12.75" x14ac:dyDescent="0.15">
      <c r="A17" s="4" t="s">
        <v>598</v>
      </c>
      <c r="B17">
        <v>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64"/>
  <sheetViews>
    <sheetView topLeftCell="B16" workbookViewId="0">
      <selection activeCell="I57" sqref="I57"/>
    </sheetView>
  </sheetViews>
  <sheetFormatPr defaultRowHeight="11.25" x14ac:dyDescent="0.15"/>
  <cols>
    <col min="1" max="1" width="42" customWidth="1"/>
    <col min="10" max="10" width="10.5" customWidth="1"/>
    <col min="17" max="17" width="7.5" customWidth="1"/>
  </cols>
  <sheetData>
    <row r="1" spans="1:2" x14ac:dyDescent="0.15">
      <c r="A1" s="1" t="s">
        <v>17</v>
      </c>
      <c r="B1" s="1" t="s">
        <v>13</v>
      </c>
    </row>
    <row r="2" spans="1:2" x14ac:dyDescent="0.15">
      <c r="A2" t="s">
        <v>43</v>
      </c>
      <c r="B2">
        <v>1</v>
      </c>
    </row>
    <row r="3" spans="1:2" x14ac:dyDescent="0.15">
      <c r="A3" t="s">
        <v>305</v>
      </c>
      <c r="B3">
        <v>2</v>
      </c>
    </row>
    <row r="4" spans="1:2" x14ac:dyDescent="0.15">
      <c r="A4" t="s">
        <v>306</v>
      </c>
      <c r="B4">
        <v>2</v>
      </c>
    </row>
    <row r="5" spans="1:2" x14ac:dyDescent="0.15">
      <c r="A5" t="s">
        <v>77</v>
      </c>
      <c r="B5">
        <v>1</v>
      </c>
    </row>
    <row r="6" spans="1:2" x14ac:dyDescent="0.15">
      <c r="A6" t="s">
        <v>19</v>
      </c>
      <c r="B6">
        <v>1</v>
      </c>
    </row>
    <row r="7" spans="1:2" x14ac:dyDescent="0.15">
      <c r="A7" t="s">
        <v>78</v>
      </c>
      <c r="B7">
        <v>1</v>
      </c>
    </row>
    <row r="8" spans="1:2" x14ac:dyDescent="0.15">
      <c r="A8" t="s">
        <v>403</v>
      </c>
      <c r="B8">
        <v>4</v>
      </c>
    </row>
    <row r="9" spans="1:2" x14ac:dyDescent="0.15">
      <c r="A9" t="s">
        <v>183</v>
      </c>
      <c r="B9">
        <v>1</v>
      </c>
    </row>
    <row r="10" spans="1:2" x14ac:dyDescent="0.15">
      <c r="A10" t="s">
        <v>184</v>
      </c>
      <c r="B10">
        <v>1</v>
      </c>
    </row>
    <row r="11" spans="1:2" x14ac:dyDescent="0.15">
      <c r="A11" t="s">
        <v>185</v>
      </c>
      <c r="B11">
        <v>1</v>
      </c>
    </row>
    <row r="12" spans="1:2" x14ac:dyDescent="0.15">
      <c r="A12" t="s">
        <v>186</v>
      </c>
      <c r="B12">
        <v>1</v>
      </c>
    </row>
    <row r="13" spans="1:2" x14ac:dyDescent="0.15">
      <c r="A13" t="s">
        <v>163</v>
      </c>
      <c r="B13">
        <v>1</v>
      </c>
    </row>
    <row r="14" spans="1:2" x14ac:dyDescent="0.15">
      <c r="A14" t="s">
        <v>307</v>
      </c>
      <c r="B14">
        <v>2</v>
      </c>
    </row>
    <row r="15" spans="1:2" x14ac:dyDescent="0.15">
      <c r="A15" s="6" t="s">
        <v>98</v>
      </c>
      <c r="B15">
        <v>1</v>
      </c>
    </row>
    <row r="16" spans="1:2" x14ac:dyDescent="0.15">
      <c r="A16" t="s">
        <v>164</v>
      </c>
      <c r="B16">
        <v>1</v>
      </c>
    </row>
    <row r="17" spans="1:2" x14ac:dyDescent="0.15">
      <c r="A17" s="6" t="s">
        <v>105</v>
      </c>
      <c r="B17">
        <v>1</v>
      </c>
    </row>
    <row r="18" spans="1:2" x14ac:dyDescent="0.15">
      <c r="A18" s="6" t="s">
        <v>509</v>
      </c>
      <c r="B18">
        <v>6</v>
      </c>
    </row>
    <row r="19" spans="1:2" ht="12.75" x14ac:dyDescent="0.15">
      <c r="A19" s="4" t="s">
        <v>369</v>
      </c>
      <c r="B19">
        <v>3</v>
      </c>
    </row>
    <row r="20" spans="1:2" x14ac:dyDescent="0.15">
      <c r="A20" t="s">
        <v>20</v>
      </c>
      <c r="B20">
        <v>1</v>
      </c>
    </row>
    <row r="21" spans="1:2" x14ac:dyDescent="0.15">
      <c r="A21" t="s">
        <v>106</v>
      </c>
      <c r="B21">
        <v>1</v>
      </c>
    </row>
    <row r="22" spans="1:2" x14ac:dyDescent="0.15">
      <c r="A22" t="s">
        <v>79</v>
      </c>
      <c r="B22">
        <v>1</v>
      </c>
    </row>
    <row r="23" spans="1:2" x14ac:dyDescent="0.15">
      <c r="A23" t="s">
        <v>308</v>
      </c>
      <c r="B23">
        <v>2</v>
      </c>
    </row>
    <row r="24" spans="1:2" x14ac:dyDescent="0.15">
      <c r="A24" t="s">
        <v>165</v>
      </c>
      <c r="B24">
        <v>1</v>
      </c>
    </row>
    <row r="25" spans="1:2" x14ac:dyDescent="0.15">
      <c r="A25" s="6" t="s">
        <v>309</v>
      </c>
      <c r="B25">
        <v>2</v>
      </c>
    </row>
    <row r="26" spans="1:2" x14ac:dyDescent="0.15">
      <c r="A26" t="s">
        <v>310</v>
      </c>
      <c r="B26">
        <v>2</v>
      </c>
    </row>
    <row r="27" spans="1:2" x14ac:dyDescent="0.15">
      <c r="A27" t="s">
        <v>44</v>
      </c>
      <c r="B27">
        <v>1</v>
      </c>
    </row>
    <row r="28" spans="1:2" x14ac:dyDescent="0.15">
      <c r="A28" s="6" t="s">
        <v>145</v>
      </c>
      <c r="B28">
        <v>1</v>
      </c>
    </row>
    <row r="29" spans="1:2" x14ac:dyDescent="0.15">
      <c r="A29" s="6" t="s">
        <v>396</v>
      </c>
      <c r="B29">
        <v>4</v>
      </c>
    </row>
    <row r="30" spans="1:2" ht="12.75" x14ac:dyDescent="0.15">
      <c r="A30" s="7" t="s">
        <v>516</v>
      </c>
      <c r="B30">
        <v>6</v>
      </c>
    </row>
    <row r="31" spans="1:2" ht="12.75" x14ac:dyDescent="0.15">
      <c r="A31" s="4" t="s">
        <v>367</v>
      </c>
      <c r="B31">
        <v>3</v>
      </c>
    </row>
    <row r="32" spans="1:2" x14ac:dyDescent="0.15">
      <c r="A32" s="6" t="s">
        <v>311</v>
      </c>
      <c r="B32">
        <v>2</v>
      </c>
    </row>
    <row r="33" spans="1:2" x14ac:dyDescent="0.15">
      <c r="A33" s="6" t="s">
        <v>45</v>
      </c>
      <c r="B33">
        <v>1</v>
      </c>
    </row>
    <row r="34" spans="1:2" x14ac:dyDescent="0.15">
      <c r="A34" s="6" t="s">
        <v>146</v>
      </c>
      <c r="B34">
        <v>1</v>
      </c>
    </row>
    <row r="35" spans="1:2" ht="25.5" x14ac:dyDescent="0.15">
      <c r="A35" s="4" t="s">
        <v>382</v>
      </c>
      <c r="B35">
        <v>3</v>
      </c>
    </row>
    <row r="36" spans="1:2" ht="12.75" x14ac:dyDescent="0.15">
      <c r="A36" s="4" t="s">
        <v>381</v>
      </c>
      <c r="B36">
        <v>3</v>
      </c>
    </row>
    <row r="37" spans="1:2" x14ac:dyDescent="0.15">
      <c r="A37" t="s">
        <v>312</v>
      </c>
      <c r="B37">
        <v>2</v>
      </c>
    </row>
    <row r="38" spans="1:2" x14ac:dyDescent="0.15">
      <c r="A38" s="6" t="s">
        <v>97</v>
      </c>
      <c r="B38">
        <v>1</v>
      </c>
    </row>
    <row r="39" spans="1:2" x14ac:dyDescent="0.15">
      <c r="A39" t="s">
        <v>187</v>
      </c>
      <c r="B39">
        <v>1</v>
      </c>
    </row>
    <row r="40" spans="1:2" x14ac:dyDescent="0.15">
      <c r="A40" t="s">
        <v>46</v>
      </c>
      <c r="B40">
        <v>1</v>
      </c>
    </row>
    <row r="41" spans="1:2" x14ac:dyDescent="0.15">
      <c r="A41" t="s">
        <v>47</v>
      </c>
      <c r="B41">
        <v>1</v>
      </c>
    </row>
    <row r="42" spans="1:2" x14ac:dyDescent="0.15">
      <c r="A42" s="6" t="s">
        <v>48</v>
      </c>
      <c r="B42">
        <v>1</v>
      </c>
    </row>
    <row r="43" spans="1:2" x14ac:dyDescent="0.15">
      <c r="A43" s="6" t="s">
        <v>457</v>
      </c>
      <c r="B43">
        <v>4</v>
      </c>
    </row>
    <row r="44" spans="1:2" x14ac:dyDescent="0.15">
      <c r="A44" t="s">
        <v>188</v>
      </c>
      <c r="B44">
        <v>1</v>
      </c>
    </row>
    <row r="45" spans="1:2" ht="12.75" x14ac:dyDescent="0.15">
      <c r="A45" s="4" t="s">
        <v>379</v>
      </c>
      <c r="B45">
        <v>3</v>
      </c>
    </row>
    <row r="46" spans="1:2" x14ac:dyDescent="0.15">
      <c r="A46" t="s">
        <v>80</v>
      </c>
      <c r="B46">
        <v>1</v>
      </c>
    </row>
    <row r="47" spans="1:2" x14ac:dyDescent="0.15">
      <c r="A47" s="6" t="s">
        <v>21</v>
      </c>
      <c r="B47">
        <v>1</v>
      </c>
    </row>
    <row r="48" spans="1:2" x14ac:dyDescent="0.15">
      <c r="A48" s="6" t="s">
        <v>49</v>
      </c>
      <c r="B48">
        <v>1</v>
      </c>
    </row>
    <row r="49" spans="1:2" x14ac:dyDescent="0.15">
      <c r="A49" t="s">
        <v>107</v>
      </c>
      <c r="B49">
        <v>1</v>
      </c>
    </row>
    <row r="50" spans="1:2" ht="12.75" x14ac:dyDescent="0.15">
      <c r="A50" s="4" t="s">
        <v>375</v>
      </c>
      <c r="B50">
        <v>3</v>
      </c>
    </row>
    <row r="51" spans="1:2" x14ac:dyDescent="0.15">
      <c r="A51" s="6" t="s">
        <v>81</v>
      </c>
      <c r="B51">
        <v>1</v>
      </c>
    </row>
    <row r="52" spans="1:2" x14ac:dyDescent="0.15">
      <c r="A52" s="6" t="s">
        <v>166</v>
      </c>
      <c r="B52">
        <v>1</v>
      </c>
    </row>
    <row r="53" spans="1:2" x14ac:dyDescent="0.15">
      <c r="A53" t="s">
        <v>82</v>
      </c>
      <c r="B53">
        <v>1</v>
      </c>
    </row>
    <row r="54" spans="1:2" ht="12.75" x14ac:dyDescent="0.15">
      <c r="A54" s="4" t="s">
        <v>385</v>
      </c>
      <c r="B54">
        <v>3</v>
      </c>
    </row>
    <row r="55" spans="1:2" x14ac:dyDescent="0.15">
      <c r="A55" t="s">
        <v>189</v>
      </c>
      <c r="B55">
        <v>1</v>
      </c>
    </row>
    <row r="56" spans="1:2" x14ac:dyDescent="0.15">
      <c r="A56" t="s">
        <v>108</v>
      </c>
      <c r="B56">
        <v>1</v>
      </c>
    </row>
    <row r="57" spans="1:2" x14ac:dyDescent="0.15">
      <c r="A57" t="s">
        <v>109</v>
      </c>
      <c r="B57">
        <v>1</v>
      </c>
    </row>
    <row r="58" spans="1:2" x14ac:dyDescent="0.15">
      <c r="A58" t="s">
        <v>147</v>
      </c>
      <c r="B58">
        <v>1</v>
      </c>
    </row>
    <row r="59" spans="1:2" x14ac:dyDescent="0.15">
      <c r="A59" t="s">
        <v>22</v>
      </c>
      <c r="B59">
        <v>1</v>
      </c>
    </row>
    <row r="60" spans="1:2" x14ac:dyDescent="0.15">
      <c r="A60" t="s">
        <v>499</v>
      </c>
      <c r="B60">
        <v>5</v>
      </c>
    </row>
    <row r="61" spans="1:2" x14ac:dyDescent="0.15">
      <c r="A61" t="s">
        <v>313</v>
      </c>
      <c r="B61">
        <v>2</v>
      </c>
    </row>
    <row r="62" spans="1:2" x14ac:dyDescent="0.15">
      <c r="A62" t="s">
        <v>190</v>
      </c>
      <c r="B62">
        <v>1</v>
      </c>
    </row>
    <row r="63" spans="1:2" x14ac:dyDescent="0.15">
      <c r="A63" t="s">
        <v>23</v>
      </c>
      <c r="B63">
        <v>1</v>
      </c>
    </row>
    <row r="64" spans="1:2" x14ac:dyDescent="0.15">
      <c r="A64" t="s">
        <v>50</v>
      </c>
      <c r="B64">
        <v>1</v>
      </c>
    </row>
    <row r="65" spans="1:2" x14ac:dyDescent="0.15">
      <c r="A65" t="s">
        <v>24</v>
      </c>
      <c r="B65">
        <v>1</v>
      </c>
    </row>
    <row r="66" spans="1:2" x14ac:dyDescent="0.15">
      <c r="A66" t="s">
        <v>25</v>
      </c>
      <c r="B66">
        <v>1</v>
      </c>
    </row>
    <row r="67" spans="1:2" x14ac:dyDescent="0.15">
      <c r="A67" t="s">
        <v>144</v>
      </c>
      <c r="B67">
        <v>1</v>
      </c>
    </row>
    <row r="68" spans="1:2" x14ac:dyDescent="0.15">
      <c r="A68" t="s">
        <v>314</v>
      </c>
      <c r="B68">
        <v>2</v>
      </c>
    </row>
    <row r="69" spans="1:2" x14ac:dyDescent="0.15">
      <c r="A69" t="s">
        <v>404</v>
      </c>
      <c r="B69">
        <v>4</v>
      </c>
    </row>
    <row r="70" spans="1:2" x14ac:dyDescent="0.15">
      <c r="A70" t="s">
        <v>51</v>
      </c>
      <c r="B70">
        <v>1</v>
      </c>
    </row>
    <row r="71" spans="1:2" x14ac:dyDescent="0.15">
      <c r="A71" t="s">
        <v>315</v>
      </c>
      <c r="B71">
        <v>2</v>
      </c>
    </row>
    <row r="72" spans="1:2" x14ac:dyDescent="0.15">
      <c r="A72" t="s">
        <v>316</v>
      </c>
      <c r="B72">
        <v>2</v>
      </c>
    </row>
    <row r="73" spans="1:2" x14ac:dyDescent="0.15">
      <c r="A73" t="s">
        <v>405</v>
      </c>
      <c r="B73">
        <v>4</v>
      </c>
    </row>
    <row r="74" spans="1:2" ht="12" customHeight="1" x14ac:dyDescent="0.15">
      <c r="A74" t="s">
        <v>26</v>
      </c>
      <c r="B74">
        <v>1</v>
      </c>
    </row>
    <row r="75" spans="1:2" x14ac:dyDescent="0.15">
      <c r="A75" t="s">
        <v>497</v>
      </c>
      <c r="B75">
        <v>5</v>
      </c>
    </row>
    <row r="76" spans="1:2" x14ac:dyDescent="0.15">
      <c r="A76" t="s">
        <v>317</v>
      </c>
      <c r="B76">
        <v>2</v>
      </c>
    </row>
    <row r="77" spans="1:2" x14ac:dyDescent="0.15">
      <c r="A77" t="s">
        <v>100</v>
      </c>
      <c r="B77">
        <v>1</v>
      </c>
    </row>
    <row r="78" spans="1:2" x14ac:dyDescent="0.15">
      <c r="A78" t="s">
        <v>110</v>
      </c>
      <c r="B78">
        <v>1</v>
      </c>
    </row>
    <row r="79" spans="1:2" x14ac:dyDescent="0.15">
      <c r="A79" t="s">
        <v>488</v>
      </c>
      <c r="B79">
        <v>5</v>
      </c>
    </row>
    <row r="80" spans="1:2" x14ac:dyDescent="0.15">
      <c r="A80" t="s">
        <v>489</v>
      </c>
      <c r="B80">
        <v>5</v>
      </c>
    </row>
    <row r="81" spans="1:2" x14ac:dyDescent="0.15">
      <c r="A81" t="s">
        <v>52</v>
      </c>
      <c r="B81">
        <v>1</v>
      </c>
    </row>
    <row r="82" spans="1:2" x14ac:dyDescent="0.15">
      <c r="A82" t="s">
        <v>318</v>
      </c>
      <c r="B82">
        <v>2</v>
      </c>
    </row>
    <row r="83" spans="1:2" x14ac:dyDescent="0.15">
      <c r="A83" t="s">
        <v>53</v>
      </c>
      <c r="B83">
        <v>1</v>
      </c>
    </row>
    <row r="84" spans="1:2" x14ac:dyDescent="0.15">
      <c r="A84" t="s">
        <v>406</v>
      </c>
      <c r="B84">
        <v>4</v>
      </c>
    </row>
    <row r="85" spans="1:2" x14ac:dyDescent="0.15">
      <c r="A85" t="s">
        <v>111</v>
      </c>
      <c r="B85">
        <v>1</v>
      </c>
    </row>
    <row r="86" spans="1:2" x14ac:dyDescent="0.15">
      <c r="A86" t="s">
        <v>319</v>
      </c>
      <c r="B86">
        <v>2</v>
      </c>
    </row>
    <row r="87" spans="1:2" x14ac:dyDescent="0.15">
      <c r="A87" t="s">
        <v>191</v>
      </c>
      <c r="B87">
        <v>1</v>
      </c>
    </row>
    <row r="88" spans="1:2" x14ac:dyDescent="0.15">
      <c r="A88" s="6" t="s">
        <v>112</v>
      </c>
      <c r="B88">
        <v>1</v>
      </c>
    </row>
    <row r="89" spans="1:2" x14ac:dyDescent="0.15">
      <c r="A89" t="s">
        <v>192</v>
      </c>
      <c r="B89">
        <v>1</v>
      </c>
    </row>
    <row r="90" spans="1:2" x14ac:dyDescent="0.15">
      <c r="A90" t="s">
        <v>193</v>
      </c>
      <c r="B90">
        <v>1</v>
      </c>
    </row>
    <row r="91" spans="1:2" x14ac:dyDescent="0.15">
      <c r="A91" s="6" t="s">
        <v>148</v>
      </c>
      <c r="B91">
        <v>1</v>
      </c>
    </row>
    <row r="92" spans="1:2" x14ac:dyDescent="0.15">
      <c r="A92" t="s">
        <v>113</v>
      </c>
      <c r="B92">
        <v>1</v>
      </c>
    </row>
    <row r="93" spans="1:2" x14ac:dyDescent="0.15">
      <c r="A93" t="s">
        <v>194</v>
      </c>
      <c r="B93">
        <v>1</v>
      </c>
    </row>
    <row r="94" spans="1:2" x14ac:dyDescent="0.15">
      <c r="A94" t="s">
        <v>486</v>
      </c>
      <c r="B94">
        <v>5</v>
      </c>
    </row>
    <row r="95" spans="1:2" x14ac:dyDescent="0.15">
      <c r="A95" t="s">
        <v>577</v>
      </c>
      <c r="B95">
        <v>2</v>
      </c>
    </row>
    <row r="96" spans="1:2" x14ac:dyDescent="0.15">
      <c r="A96" t="s">
        <v>195</v>
      </c>
      <c r="B96">
        <v>1</v>
      </c>
    </row>
    <row r="97" spans="1:2" x14ac:dyDescent="0.15">
      <c r="A97" t="s">
        <v>531</v>
      </c>
      <c r="B97">
        <v>4</v>
      </c>
    </row>
    <row r="98" spans="1:2" x14ac:dyDescent="0.15">
      <c r="A98" s="6" t="s">
        <v>407</v>
      </c>
      <c r="B98">
        <v>4</v>
      </c>
    </row>
    <row r="99" spans="1:2" x14ac:dyDescent="0.15">
      <c r="A99" t="s">
        <v>196</v>
      </c>
      <c r="B99">
        <v>1</v>
      </c>
    </row>
    <row r="100" spans="1:2" x14ac:dyDescent="0.15">
      <c r="A100" s="6" t="s">
        <v>114</v>
      </c>
      <c r="B100">
        <v>1</v>
      </c>
    </row>
    <row r="101" spans="1:2" x14ac:dyDescent="0.15">
      <c r="A101" t="s">
        <v>533</v>
      </c>
      <c r="B101">
        <v>4</v>
      </c>
    </row>
    <row r="102" spans="1:2" x14ac:dyDescent="0.15">
      <c r="A102" t="s">
        <v>197</v>
      </c>
      <c r="B102">
        <v>1</v>
      </c>
    </row>
    <row r="103" spans="1:2" x14ac:dyDescent="0.15">
      <c r="A103" t="s">
        <v>198</v>
      </c>
      <c r="B103">
        <v>1</v>
      </c>
    </row>
    <row r="104" spans="1:2" x14ac:dyDescent="0.15">
      <c r="A104" s="6" t="s">
        <v>115</v>
      </c>
      <c r="B104">
        <v>1</v>
      </c>
    </row>
    <row r="105" spans="1:2" x14ac:dyDescent="0.15">
      <c r="A105" t="s">
        <v>54</v>
      </c>
      <c r="B105">
        <v>1</v>
      </c>
    </row>
    <row r="106" spans="1:2" ht="14.25" customHeight="1" x14ac:dyDescent="0.15">
      <c r="A106" s="6" t="s">
        <v>199</v>
      </c>
      <c r="B106">
        <v>1</v>
      </c>
    </row>
    <row r="107" spans="1:2" x14ac:dyDescent="0.15">
      <c r="A107" t="s">
        <v>473</v>
      </c>
      <c r="B107">
        <v>4</v>
      </c>
    </row>
    <row r="108" spans="1:2" x14ac:dyDescent="0.15">
      <c r="A108" s="6" t="s">
        <v>458</v>
      </c>
      <c r="B108">
        <v>4</v>
      </c>
    </row>
    <row r="109" spans="1:2" x14ac:dyDescent="0.15">
      <c r="A109" t="s">
        <v>536</v>
      </c>
      <c r="B109">
        <v>3</v>
      </c>
    </row>
    <row r="110" spans="1:2" ht="38.25" x14ac:dyDescent="0.15">
      <c r="A110" s="4" t="s">
        <v>383</v>
      </c>
      <c r="B110">
        <v>3</v>
      </c>
    </row>
    <row r="111" spans="1:2" x14ac:dyDescent="0.15">
      <c r="A111" t="s">
        <v>408</v>
      </c>
      <c r="B111">
        <v>4</v>
      </c>
    </row>
    <row r="112" spans="1:2" x14ac:dyDescent="0.15">
      <c r="A112" s="6" t="s">
        <v>494</v>
      </c>
      <c r="B112">
        <v>5</v>
      </c>
    </row>
    <row r="113" spans="1:2" x14ac:dyDescent="0.15">
      <c r="A113" t="s">
        <v>459</v>
      </c>
      <c r="B113">
        <v>4</v>
      </c>
    </row>
    <row r="114" spans="1:2" x14ac:dyDescent="0.15">
      <c r="A114" t="s">
        <v>460</v>
      </c>
      <c r="B114">
        <v>4</v>
      </c>
    </row>
    <row r="115" spans="1:2" x14ac:dyDescent="0.15">
      <c r="A115" t="s">
        <v>495</v>
      </c>
      <c r="B115">
        <v>5</v>
      </c>
    </row>
    <row r="116" spans="1:2" x14ac:dyDescent="0.15">
      <c r="A116" t="s">
        <v>461</v>
      </c>
      <c r="B116">
        <v>4</v>
      </c>
    </row>
    <row r="117" spans="1:2" x14ac:dyDescent="0.15">
      <c r="A117" t="s">
        <v>462</v>
      </c>
      <c r="B117">
        <v>4</v>
      </c>
    </row>
    <row r="118" spans="1:2" x14ac:dyDescent="0.15">
      <c r="A118" s="6" t="s">
        <v>463</v>
      </c>
      <c r="B118">
        <v>4</v>
      </c>
    </row>
    <row r="119" spans="1:2" x14ac:dyDescent="0.15">
      <c r="A119" t="s">
        <v>27</v>
      </c>
      <c r="B119">
        <v>1</v>
      </c>
    </row>
    <row r="120" spans="1:2" x14ac:dyDescent="0.15">
      <c r="A120" t="s">
        <v>537</v>
      </c>
      <c r="B120">
        <v>3</v>
      </c>
    </row>
    <row r="121" spans="1:2" x14ac:dyDescent="0.15">
      <c r="A121" s="6" t="s">
        <v>578</v>
      </c>
      <c r="B121">
        <v>2</v>
      </c>
    </row>
    <row r="122" spans="1:2" x14ac:dyDescent="0.15">
      <c r="A122" t="s">
        <v>409</v>
      </c>
      <c r="B122">
        <v>4</v>
      </c>
    </row>
    <row r="123" spans="1:2" x14ac:dyDescent="0.15">
      <c r="A123" s="6" t="s">
        <v>410</v>
      </c>
      <c r="B123">
        <v>4</v>
      </c>
    </row>
    <row r="124" spans="1:2" ht="12.75" x14ac:dyDescent="0.15">
      <c r="A124" s="7" t="s">
        <v>513</v>
      </c>
      <c r="B124">
        <v>6</v>
      </c>
    </row>
    <row r="125" spans="1:2" x14ac:dyDescent="0.15">
      <c r="A125" t="s">
        <v>538</v>
      </c>
      <c r="B125">
        <v>3</v>
      </c>
    </row>
    <row r="126" spans="1:2" x14ac:dyDescent="0.15">
      <c r="A126" s="6" t="s">
        <v>83</v>
      </c>
      <c r="B126">
        <v>1</v>
      </c>
    </row>
    <row r="127" spans="1:2" x14ac:dyDescent="0.15">
      <c r="A127" s="6" t="s">
        <v>469</v>
      </c>
      <c r="B127">
        <v>4</v>
      </c>
    </row>
    <row r="128" spans="1:2" x14ac:dyDescent="0.15">
      <c r="A128" t="s">
        <v>116</v>
      </c>
      <c r="B128">
        <v>1</v>
      </c>
    </row>
    <row r="129" spans="1:2" x14ac:dyDescent="0.15">
      <c r="A129" t="s">
        <v>476</v>
      </c>
      <c r="B129">
        <v>1</v>
      </c>
    </row>
    <row r="130" spans="1:2" x14ac:dyDescent="0.15">
      <c r="A130" s="6" t="s">
        <v>464</v>
      </c>
      <c r="B130">
        <v>4</v>
      </c>
    </row>
    <row r="131" spans="1:2" ht="12.75" x14ac:dyDescent="0.15">
      <c r="A131" s="4" t="s">
        <v>389</v>
      </c>
      <c r="B131">
        <v>3</v>
      </c>
    </row>
    <row r="132" spans="1:2" x14ac:dyDescent="0.15">
      <c r="A132" t="s">
        <v>28</v>
      </c>
      <c r="B132">
        <v>1</v>
      </c>
    </row>
    <row r="133" spans="1:2" x14ac:dyDescent="0.15">
      <c r="A133" t="s">
        <v>411</v>
      </c>
      <c r="B133">
        <v>4</v>
      </c>
    </row>
    <row r="134" spans="1:2" x14ac:dyDescent="0.15">
      <c r="A134" s="6" t="s">
        <v>412</v>
      </c>
      <c r="B134">
        <v>4</v>
      </c>
    </row>
    <row r="135" spans="1:2" x14ac:dyDescent="0.15">
      <c r="A135" t="s">
        <v>413</v>
      </c>
      <c r="B135">
        <v>4</v>
      </c>
    </row>
    <row r="136" spans="1:2" x14ac:dyDescent="0.15">
      <c r="A136" s="6" t="s">
        <v>465</v>
      </c>
      <c r="B136">
        <v>4</v>
      </c>
    </row>
    <row r="137" spans="1:2" x14ac:dyDescent="0.15">
      <c r="A137" t="s">
        <v>101</v>
      </c>
      <c r="B137">
        <v>1</v>
      </c>
    </row>
    <row r="138" spans="1:2" x14ac:dyDescent="0.15">
      <c r="A138" s="6" t="s">
        <v>167</v>
      </c>
      <c r="B138">
        <v>1</v>
      </c>
    </row>
    <row r="139" spans="1:2" x14ac:dyDescent="0.15">
      <c r="A139" s="6" t="s">
        <v>168</v>
      </c>
      <c r="B139">
        <v>1</v>
      </c>
    </row>
    <row r="140" spans="1:2" x14ac:dyDescent="0.15">
      <c r="A140" t="s">
        <v>414</v>
      </c>
      <c r="B140">
        <v>4</v>
      </c>
    </row>
    <row r="141" spans="1:2" x14ac:dyDescent="0.15">
      <c r="A141" s="6" t="s">
        <v>415</v>
      </c>
      <c r="B141">
        <v>4</v>
      </c>
    </row>
    <row r="142" spans="1:2" x14ac:dyDescent="0.15">
      <c r="A142" s="6" t="s">
        <v>29</v>
      </c>
      <c r="B142">
        <v>1</v>
      </c>
    </row>
    <row r="143" spans="1:2" x14ac:dyDescent="0.15">
      <c r="A143" t="s">
        <v>117</v>
      </c>
      <c r="B143">
        <v>1</v>
      </c>
    </row>
    <row r="144" spans="1:2" x14ac:dyDescent="0.15">
      <c r="A144" s="6" t="s">
        <v>118</v>
      </c>
      <c r="B144">
        <v>1</v>
      </c>
    </row>
    <row r="145" spans="1:2" x14ac:dyDescent="0.15">
      <c r="A145" s="6" t="s">
        <v>416</v>
      </c>
      <c r="B145">
        <v>4</v>
      </c>
    </row>
    <row r="146" spans="1:2" x14ac:dyDescent="0.15">
      <c r="A146" t="s">
        <v>535</v>
      </c>
      <c r="B146">
        <v>4</v>
      </c>
    </row>
    <row r="147" spans="1:2" x14ac:dyDescent="0.15">
      <c r="A147" s="6" t="s">
        <v>417</v>
      </c>
      <c r="B147">
        <v>4</v>
      </c>
    </row>
    <row r="148" spans="1:2" x14ac:dyDescent="0.15">
      <c r="A148" t="s">
        <v>539</v>
      </c>
      <c r="B148">
        <v>3</v>
      </c>
    </row>
    <row r="149" spans="1:2" x14ac:dyDescent="0.15">
      <c r="A149" s="6" t="s">
        <v>55</v>
      </c>
      <c r="B149">
        <v>1</v>
      </c>
    </row>
    <row r="150" spans="1:2" x14ac:dyDescent="0.15">
      <c r="A150" s="6" t="s">
        <v>56</v>
      </c>
      <c r="B150">
        <v>1</v>
      </c>
    </row>
    <row r="151" spans="1:2" ht="12.75" x14ac:dyDescent="0.15">
      <c r="A151" s="4" t="s">
        <v>386</v>
      </c>
      <c r="B151">
        <v>3</v>
      </c>
    </row>
    <row r="152" spans="1:2" x14ac:dyDescent="0.15">
      <c r="A152" t="s">
        <v>540</v>
      </c>
      <c r="B152">
        <v>3</v>
      </c>
    </row>
    <row r="153" spans="1:2" x14ac:dyDescent="0.15">
      <c r="A153" t="s">
        <v>320</v>
      </c>
      <c r="B153">
        <v>2</v>
      </c>
    </row>
    <row r="154" spans="1:2" x14ac:dyDescent="0.15">
      <c r="A154" t="s">
        <v>418</v>
      </c>
      <c r="B154">
        <v>4</v>
      </c>
    </row>
    <row r="155" spans="1:2" x14ac:dyDescent="0.15">
      <c r="A155" s="6" t="s">
        <v>321</v>
      </c>
      <c r="B155">
        <v>2</v>
      </c>
    </row>
    <row r="156" spans="1:2" ht="12.75" x14ac:dyDescent="0.15">
      <c r="A156" s="7" t="s">
        <v>518</v>
      </c>
      <c r="B156">
        <v>6</v>
      </c>
    </row>
    <row r="157" spans="1:2" x14ac:dyDescent="0.15">
      <c r="A157" t="s">
        <v>169</v>
      </c>
      <c r="B157">
        <v>1</v>
      </c>
    </row>
    <row r="158" spans="1:2" x14ac:dyDescent="0.15">
      <c r="A158" t="s">
        <v>419</v>
      </c>
      <c r="B158">
        <v>4</v>
      </c>
    </row>
    <row r="159" spans="1:2" x14ac:dyDescent="0.15">
      <c r="A159" s="6" t="s">
        <v>84</v>
      </c>
      <c r="B159">
        <v>1</v>
      </c>
    </row>
    <row r="160" spans="1:2" x14ac:dyDescent="0.15">
      <c r="A160" t="s">
        <v>322</v>
      </c>
      <c r="B160">
        <v>2</v>
      </c>
    </row>
    <row r="161" spans="1:2" x14ac:dyDescent="0.15">
      <c r="A161" t="s">
        <v>323</v>
      </c>
      <c r="B161">
        <v>2</v>
      </c>
    </row>
    <row r="162" spans="1:2" x14ac:dyDescent="0.15">
      <c r="A162" t="s">
        <v>483</v>
      </c>
      <c r="B162">
        <v>4</v>
      </c>
    </row>
    <row r="163" spans="1:2" ht="12.75" x14ac:dyDescent="0.15">
      <c r="A163" s="4" t="s">
        <v>370</v>
      </c>
      <c r="B163">
        <v>3</v>
      </c>
    </row>
    <row r="164" spans="1:2" x14ac:dyDescent="0.15">
      <c r="A164" t="s">
        <v>119</v>
      </c>
      <c r="B164">
        <v>1</v>
      </c>
    </row>
    <row r="165" spans="1:2" x14ac:dyDescent="0.15">
      <c r="A165" t="s">
        <v>493</v>
      </c>
      <c r="B165">
        <v>5</v>
      </c>
    </row>
    <row r="166" spans="1:2" x14ac:dyDescent="0.15">
      <c r="A166" s="6" t="s">
        <v>420</v>
      </c>
      <c r="B166">
        <v>4</v>
      </c>
    </row>
    <row r="167" spans="1:2" x14ac:dyDescent="0.15">
      <c r="A167" s="6" t="s">
        <v>149</v>
      </c>
      <c r="B167">
        <v>1</v>
      </c>
    </row>
    <row r="168" spans="1:2" x14ac:dyDescent="0.15">
      <c r="A168" t="s">
        <v>85</v>
      </c>
      <c r="B168">
        <v>1</v>
      </c>
    </row>
    <row r="169" spans="1:2" x14ac:dyDescent="0.15">
      <c r="A169" t="s">
        <v>421</v>
      </c>
      <c r="B169">
        <v>4</v>
      </c>
    </row>
    <row r="170" spans="1:2" x14ac:dyDescent="0.15">
      <c r="A170" t="s">
        <v>30</v>
      </c>
      <c r="B170">
        <v>1</v>
      </c>
    </row>
    <row r="171" spans="1:2" x14ac:dyDescent="0.15">
      <c r="A171" s="6" t="s">
        <v>324</v>
      </c>
      <c r="B171">
        <v>2</v>
      </c>
    </row>
    <row r="172" spans="1:2" x14ac:dyDescent="0.15">
      <c r="A172" t="s">
        <v>325</v>
      </c>
      <c r="B172">
        <v>2</v>
      </c>
    </row>
    <row r="173" spans="1:2" x14ac:dyDescent="0.15">
      <c r="A173" t="s">
        <v>31</v>
      </c>
      <c r="B173">
        <v>1</v>
      </c>
    </row>
    <row r="174" spans="1:2" x14ac:dyDescent="0.15">
      <c r="A174" s="6" t="s">
        <v>200</v>
      </c>
      <c r="B174">
        <v>1</v>
      </c>
    </row>
    <row r="175" spans="1:2" x14ac:dyDescent="0.15">
      <c r="A175" s="6" t="s">
        <v>471</v>
      </c>
      <c r="B175">
        <v>4</v>
      </c>
    </row>
    <row r="176" spans="1:2" x14ac:dyDescent="0.15">
      <c r="A176" s="6" t="s">
        <v>326</v>
      </c>
      <c r="B176">
        <v>2</v>
      </c>
    </row>
    <row r="177" spans="1:2" x14ac:dyDescent="0.15">
      <c r="A177" t="s">
        <v>422</v>
      </c>
      <c r="B177">
        <v>4</v>
      </c>
    </row>
    <row r="178" spans="1:2" x14ac:dyDescent="0.15">
      <c r="A178" s="6" t="s">
        <v>327</v>
      </c>
      <c r="B178">
        <v>2</v>
      </c>
    </row>
    <row r="179" spans="1:2" x14ac:dyDescent="0.15">
      <c r="A179" t="s">
        <v>57</v>
      </c>
      <c r="B179">
        <v>1</v>
      </c>
    </row>
    <row r="180" spans="1:2" x14ac:dyDescent="0.15">
      <c r="A180" s="6" t="s">
        <v>102</v>
      </c>
      <c r="B180">
        <v>1</v>
      </c>
    </row>
    <row r="181" spans="1:2" x14ac:dyDescent="0.15">
      <c r="A181" s="6" t="s">
        <v>58</v>
      </c>
      <c r="B181">
        <v>1</v>
      </c>
    </row>
    <row r="182" spans="1:2" x14ac:dyDescent="0.15">
      <c r="A182" t="s">
        <v>86</v>
      </c>
      <c r="B182">
        <v>1</v>
      </c>
    </row>
    <row r="183" spans="1:2" x14ac:dyDescent="0.15">
      <c r="A183" t="s">
        <v>328</v>
      </c>
      <c r="B183">
        <v>2</v>
      </c>
    </row>
    <row r="184" spans="1:2" x14ac:dyDescent="0.15">
      <c r="A184" s="6" t="s">
        <v>541</v>
      </c>
      <c r="B184">
        <v>3</v>
      </c>
    </row>
    <row r="185" spans="1:2" x14ac:dyDescent="0.15">
      <c r="A185" s="6" t="s">
        <v>542</v>
      </c>
      <c r="B185">
        <v>3</v>
      </c>
    </row>
    <row r="186" spans="1:2" x14ac:dyDescent="0.15">
      <c r="A186" s="6" t="s">
        <v>423</v>
      </c>
      <c r="B186">
        <v>4</v>
      </c>
    </row>
    <row r="187" spans="1:2" ht="12.75" x14ac:dyDescent="0.15">
      <c r="A187" s="7" t="s">
        <v>514</v>
      </c>
      <c r="B187">
        <v>6</v>
      </c>
    </row>
    <row r="188" spans="1:2" ht="12.75" x14ac:dyDescent="0.15">
      <c r="A188" s="4" t="s">
        <v>372</v>
      </c>
      <c r="B188">
        <v>3</v>
      </c>
    </row>
    <row r="189" spans="1:2" x14ac:dyDescent="0.15">
      <c r="A189" t="s">
        <v>466</v>
      </c>
      <c r="B189">
        <v>4</v>
      </c>
    </row>
    <row r="190" spans="1:2" x14ac:dyDescent="0.15">
      <c r="A190" t="s">
        <v>479</v>
      </c>
      <c r="B190">
        <v>5</v>
      </c>
    </row>
    <row r="191" spans="1:2" x14ac:dyDescent="0.15">
      <c r="A191" t="s">
        <v>481</v>
      </c>
      <c r="B191">
        <v>5</v>
      </c>
    </row>
    <row r="192" spans="1:2" x14ac:dyDescent="0.15">
      <c r="A192" s="6" t="s">
        <v>543</v>
      </c>
      <c r="B192">
        <v>3</v>
      </c>
    </row>
    <row r="193" spans="1:2" x14ac:dyDescent="0.15">
      <c r="A193" t="s">
        <v>201</v>
      </c>
      <c r="B193">
        <v>1</v>
      </c>
    </row>
    <row r="194" spans="1:2" x14ac:dyDescent="0.15">
      <c r="A194" s="6" t="s">
        <v>424</v>
      </c>
      <c r="B194">
        <v>4</v>
      </c>
    </row>
    <row r="195" spans="1:2" x14ac:dyDescent="0.15">
      <c r="A195" t="s">
        <v>329</v>
      </c>
      <c r="B195">
        <v>2</v>
      </c>
    </row>
    <row r="196" spans="1:2" x14ac:dyDescent="0.15">
      <c r="A196" t="s">
        <v>425</v>
      </c>
      <c r="B196">
        <v>4</v>
      </c>
    </row>
    <row r="197" spans="1:2" x14ac:dyDescent="0.15">
      <c r="A197" t="s">
        <v>426</v>
      </c>
      <c r="B197">
        <v>4</v>
      </c>
    </row>
    <row r="198" spans="1:2" x14ac:dyDescent="0.15">
      <c r="A198" s="6" t="s">
        <v>527</v>
      </c>
      <c r="B198">
        <v>4</v>
      </c>
    </row>
    <row r="199" spans="1:2" ht="12.75" x14ac:dyDescent="0.15">
      <c r="A199" s="4" t="s">
        <v>378</v>
      </c>
      <c r="B199">
        <v>3</v>
      </c>
    </row>
    <row r="200" spans="1:2" ht="12.75" x14ac:dyDescent="0.15">
      <c r="A200" s="4" t="s">
        <v>390</v>
      </c>
      <c r="B200">
        <v>3</v>
      </c>
    </row>
    <row r="201" spans="1:2" x14ac:dyDescent="0.15">
      <c r="A201" t="s">
        <v>330</v>
      </c>
      <c r="B201">
        <v>2</v>
      </c>
    </row>
    <row r="202" spans="1:2" x14ac:dyDescent="0.15">
      <c r="A202" s="6" t="s">
        <v>59</v>
      </c>
      <c r="B202">
        <v>1</v>
      </c>
    </row>
    <row r="203" spans="1:2" x14ac:dyDescent="0.15">
      <c r="A203" t="s">
        <v>60</v>
      </c>
      <c r="B203">
        <v>1</v>
      </c>
    </row>
    <row r="204" spans="1:2" x14ac:dyDescent="0.15">
      <c r="A204" t="s">
        <v>61</v>
      </c>
      <c r="B204">
        <v>1</v>
      </c>
    </row>
    <row r="205" spans="1:2" x14ac:dyDescent="0.15">
      <c r="A205" s="6" t="s">
        <v>62</v>
      </c>
      <c r="B205">
        <v>1</v>
      </c>
    </row>
    <row r="206" spans="1:2" x14ac:dyDescent="0.15">
      <c r="A206" t="s">
        <v>63</v>
      </c>
      <c r="B206">
        <v>1</v>
      </c>
    </row>
    <row r="207" spans="1:2" x14ac:dyDescent="0.15">
      <c r="A207" t="s">
        <v>508</v>
      </c>
      <c r="B207">
        <v>6</v>
      </c>
    </row>
    <row r="208" spans="1:2" ht="12.75" x14ac:dyDescent="0.15">
      <c r="A208" s="4" t="s">
        <v>374</v>
      </c>
      <c r="B208">
        <v>3</v>
      </c>
    </row>
    <row r="209" spans="1:2" x14ac:dyDescent="0.15">
      <c r="A209" s="6" t="s">
        <v>64</v>
      </c>
      <c r="B209">
        <v>1</v>
      </c>
    </row>
    <row r="210" spans="1:2" x14ac:dyDescent="0.15">
      <c r="A210" t="s">
        <v>170</v>
      </c>
      <c r="B210">
        <v>1</v>
      </c>
    </row>
    <row r="211" spans="1:2" x14ac:dyDescent="0.15">
      <c r="A211" s="6" t="s">
        <v>171</v>
      </c>
      <c r="B211">
        <v>1</v>
      </c>
    </row>
    <row r="212" spans="1:2" x14ac:dyDescent="0.15">
      <c r="A212" s="6" t="s">
        <v>545</v>
      </c>
      <c r="B212">
        <v>3</v>
      </c>
    </row>
    <row r="213" spans="1:2" x14ac:dyDescent="0.15">
      <c r="A213" t="s">
        <v>546</v>
      </c>
      <c r="B213">
        <v>3</v>
      </c>
    </row>
    <row r="214" spans="1:2" x14ac:dyDescent="0.15">
      <c r="A214" t="s">
        <v>548</v>
      </c>
      <c r="B214">
        <v>3</v>
      </c>
    </row>
    <row r="215" spans="1:2" x14ac:dyDescent="0.15">
      <c r="A215" t="s">
        <v>547</v>
      </c>
      <c r="B215">
        <v>3</v>
      </c>
    </row>
    <row r="216" spans="1:2" x14ac:dyDescent="0.15">
      <c r="A216" t="s">
        <v>549</v>
      </c>
      <c r="B216">
        <v>3</v>
      </c>
    </row>
    <row r="217" spans="1:2" x14ac:dyDescent="0.15">
      <c r="A217" t="s">
        <v>550</v>
      </c>
      <c r="B217">
        <v>3</v>
      </c>
    </row>
    <row r="218" spans="1:2" x14ac:dyDescent="0.15">
      <c r="A218" t="s">
        <v>551</v>
      </c>
      <c r="B218">
        <v>3</v>
      </c>
    </row>
    <row r="219" spans="1:2" x14ac:dyDescent="0.15">
      <c r="A219" s="6" t="s">
        <v>552</v>
      </c>
      <c r="B219">
        <v>3</v>
      </c>
    </row>
    <row r="220" spans="1:2" x14ac:dyDescent="0.15">
      <c r="A220" t="s">
        <v>553</v>
      </c>
      <c r="B220">
        <v>3</v>
      </c>
    </row>
    <row r="221" spans="1:2" x14ac:dyDescent="0.15">
      <c r="A221" s="6" t="s">
        <v>554</v>
      </c>
      <c r="B221">
        <v>3</v>
      </c>
    </row>
    <row r="222" spans="1:2" x14ac:dyDescent="0.15">
      <c r="A222" s="6" t="s">
        <v>564</v>
      </c>
      <c r="B222">
        <v>3</v>
      </c>
    </row>
    <row r="223" spans="1:2" x14ac:dyDescent="0.15">
      <c r="A223" t="s">
        <v>565</v>
      </c>
      <c r="B223">
        <v>3</v>
      </c>
    </row>
    <row r="224" spans="1:2" x14ac:dyDescent="0.15">
      <c r="A224" t="s">
        <v>555</v>
      </c>
      <c r="B224">
        <v>3</v>
      </c>
    </row>
    <row r="225" spans="1:2" x14ac:dyDescent="0.15">
      <c r="A225" t="s">
        <v>557</v>
      </c>
      <c r="B225">
        <v>3</v>
      </c>
    </row>
    <row r="226" spans="1:2" x14ac:dyDescent="0.15">
      <c r="A226" s="6" t="s">
        <v>556</v>
      </c>
      <c r="B226">
        <v>3</v>
      </c>
    </row>
    <row r="227" spans="1:2" x14ac:dyDescent="0.15">
      <c r="A227" t="s">
        <v>558</v>
      </c>
      <c r="B227">
        <v>3</v>
      </c>
    </row>
    <row r="228" spans="1:2" x14ac:dyDescent="0.15">
      <c r="A228" t="s">
        <v>559</v>
      </c>
      <c r="B228">
        <v>3</v>
      </c>
    </row>
    <row r="229" spans="1:2" x14ac:dyDescent="0.15">
      <c r="A229" t="s">
        <v>560</v>
      </c>
      <c r="B229">
        <v>3</v>
      </c>
    </row>
    <row r="230" spans="1:2" x14ac:dyDescent="0.15">
      <c r="A230" t="s">
        <v>561</v>
      </c>
      <c r="B230">
        <v>3</v>
      </c>
    </row>
    <row r="231" spans="1:2" x14ac:dyDescent="0.15">
      <c r="A231" t="s">
        <v>562</v>
      </c>
      <c r="B231">
        <v>3</v>
      </c>
    </row>
    <row r="232" spans="1:2" x14ac:dyDescent="0.15">
      <c r="A232" t="s">
        <v>563</v>
      </c>
      <c r="B232">
        <v>3</v>
      </c>
    </row>
    <row r="233" spans="1:2" ht="12.75" x14ac:dyDescent="0.15">
      <c r="A233" s="4" t="s">
        <v>387</v>
      </c>
      <c r="B233">
        <v>3</v>
      </c>
    </row>
    <row r="234" spans="1:2" x14ac:dyDescent="0.15">
      <c r="A234" s="6" t="s">
        <v>65</v>
      </c>
      <c r="B234">
        <v>1</v>
      </c>
    </row>
    <row r="235" spans="1:2" ht="12.75" x14ac:dyDescent="0.15">
      <c r="A235" s="7" t="s">
        <v>519</v>
      </c>
      <c r="B235">
        <v>6</v>
      </c>
    </row>
    <row r="236" spans="1:2" x14ac:dyDescent="0.15">
      <c r="A236" t="s">
        <v>32</v>
      </c>
      <c r="B236">
        <v>1</v>
      </c>
    </row>
    <row r="237" spans="1:2" x14ac:dyDescent="0.15">
      <c r="A237" t="s">
        <v>427</v>
      </c>
      <c r="B237">
        <v>4</v>
      </c>
    </row>
    <row r="238" spans="1:2" x14ac:dyDescent="0.15">
      <c r="A238" s="6" t="s">
        <v>331</v>
      </c>
      <c r="B238">
        <v>2</v>
      </c>
    </row>
    <row r="239" spans="1:2" x14ac:dyDescent="0.15">
      <c r="A239" s="6" t="s">
        <v>428</v>
      </c>
      <c r="B239">
        <v>4</v>
      </c>
    </row>
    <row r="240" spans="1:2" ht="12.75" x14ac:dyDescent="0.15">
      <c r="A240" s="4" t="s">
        <v>365</v>
      </c>
      <c r="B240">
        <v>3</v>
      </c>
    </row>
    <row r="241" spans="1:4" x14ac:dyDescent="0.15">
      <c r="A241" t="s">
        <v>66</v>
      </c>
      <c r="B241">
        <v>1</v>
      </c>
    </row>
    <row r="242" spans="1:4" x14ac:dyDescent="0.15">
      <c r="A242" t="s">
        <v>544</v>
      </c>
      <c r="B242">
        <v>3</v>
      </c>
    </row>
    <row r="243" spans="1:4" x14ac:dyDescent="0.15">
      <c r="A243" t="s">
        <v>67</v>
      </c>
      <c r="B243">
        <v>1</v>
      </c>
    </row>
    <row r="244" spans="1:4" x14ac:dyDescent="0.15">
      <c r="A244" t="s">
        <v>429</v>
      </c>
      <c r="B244">
        <v>4</v>
      </c>
    </row>
    <row r="245" spans="1:4" ht="12.75" x14ac:dyDescent="0.15">
      <c r="A245" s="4" t="s">
        <v>371</v>
      </c>
      <c r="B245">
        <v>3</v>
      </c>
    </row>
    <row r="246" spans="1:4" x14ac:dyDescent="0.15">
      <c r="A246" t="s">
        <v>566</v>
      </c>
      <c r="B246">
        <v>3</v>
      </c>
    </row>
    <row r="247" spans="1:4" x14ac:dyDescent="0.15">
      <c r="A247" t="s">
        <v>120</v>
      </c>
      <c r="B247">
        <v>1</v>
      </c>
    </row>
    <row r="248" spans="1:4" x14ac:dyDescent="0.15">
      <c r="A248" t="s">
        <v>33</v>
      </c>
      <c r="B248">
        <v>1</v>
      </c>
    </row>
    <row r="249" spans="1:4" x14ac:dyDescent="0.15">
      <c r="A249" s="6" t="s">
        <v>34</v>
      </c>
      <c r="B249">
        <v>1</v>
      </c>
    </row>
    <row r="250" spans="1:4" ht="12.75" x14ac:dyDescent="0.15">
      <c r="A250" t="s">
        <v>202</v>
      </c>
      <c r="B250">
        <v>1</v>
      </c>
      <c r="D250" s="4"/>
    </row>
    <row r="251" spans="1:4" ht="12.75" x14ac:dyDescent="0.15">
      <c r="A251" t="s">
        <v>332</v>
      </c>
      <c r="B251">
        <v>2</v>
      </c>
      <c r="D251" s="4"/>
    </row>
    <row r="252" spans="1:4" ht="12.75" x14ac:dyDescent="0.15">
      <c r="A252" t="s">
        <v>430</v>
      </c>
      <c r="B252">
        <v>4</v>
      </c>
      <c r="D252" s="4"/>
    </row>
    <row r="253" spans="1:4" ht="12.75" x14ac:dyDescent="0.15">
      <c r="A253" s="6" t="s">
        <v>150</v>
      </c>
      <c r="B253">
        <v>1</v>
      </c>
      <c r="D253" s="4"/>
    </row>
    <row r="254" spans="1:4" ht="12.75" x14ac:dyDescent="0.15">
      <c r="A254" t="s">
        <v>151</v>
      </c>
      <c r="B254">
        <v>1</v>
      </c>
      <c r="D254" s="4"/>
    </row>
    <row r="255" spans="1:4" ht="12.75" x14ac:dyDescent="0.15">
      <c r="A255" s="6" t="s">
        <v>567</v>
      </c>
      <c r="B255">
        <v>3</v>
      </c>
      <c r="D255" s="4"/>
    </row>
    <row r="256" spans="1:4" ht="12.75" x14ac:dyDescent="0.15">
      <c r="A256" s="4" t="s">
        <v>391</v>
      </c>
      <c r="B256">
        <v>3</v>
      </c>
      <c r="D256" s="4"/>
    </row>
    <row r="257" spans="1:4" ht="12.75" x14ac:dyDescent="0.15">
      <c r="A257" s="6" t="s">
        <v>203</v>
      </c>
      <c r="B257">
        <v>1</v>
      </c>
      <c r="D257" s="4"/>
    </row>
    <row r="258" spans="1:4" ht="12.75" x14ac:dyDescent="0.15">
      <c r="A258" t="s">
        <v>333</v>
      </c>
      <c r="B258">
        <v>2</v>
      </c>
      <c r="D258" s="4"/>
    </row>
    <row r="259" spans="1:4" ht="12.75" x14ac:dyDescent="0.15">
      <c r="A259" t="s">
        <v>87</v>
      </c>
      <c r="B259">
        <v>1</v>
      </c>
      <c r="D259" s="4"/>
    </row>
    <row r="260" spans="1:4" ht="12.75" x14ac:dyDescent="0.15">
      <c r="A260" s="6" t="s">
        <v>507</v>
      </c>
      <c r="B260">
        <v>6</v>
      </c>
      <c r="D260" s="4"/>
    </row>
    <row r="261" spans="1:4" ht="12.75" x14ac:dyDescent="0.15">
      <c r="A261" t="s">
        <v>478</v>
      </c>
      <c r="B261">
        <v>5</v>
      </c>
      <c r="D261" s="4"/>
    </row>
    <row r="262" spans="1:4" ht="12.75" x14ac:dyDescent="0.15">
      <c r="A262" t="s">
        <v>88</v>
      </c>
      <c r="B262">
        <v>1</v>
      </c>
      <c r="D262" s="4"/>
    </row>
    <row r="263" spans="1:4" ht="12.75" x14ac:dyDescent="0.15">
      <c r="A263" t="s">
        <v>35</v>
      </c>
      <c r="B263">
        <v>1</v>
      </c>
      <c r="D263" s="4"/>
    </row>
    <row r="264" spans="1:4" ht="12.75" x14ac:dyDescent="0.15">
      <c r="A264" t="s">
        <v>121</v>
      </c>
      <c r="B264">
        <v>1</v>
      </c>
      <c r="D264" s="4"/>
    </row>
    <row r="265" spans="1:4" ht="12.75" x14ac:dyDescent="0.15">
      <c r="A265" s="6" t="s">
        <v>68</v>
      </c>
      <c r="B265">
        <v>1</v>
      </c>
      <c r="D265" s="4"/>
    </row>
    <row r="266" spans="1:4" ht="12.75" x14ac:dyDescent="0.15">
      <c r="A266" t="s">
        <v>334</v>
      </c>
      <c r="B266">
        <v>2</v>
      </c>
      <c r="D266" s="4"/>
    </row>
    <row r="267" spans="1:4" ht="12.75" x14ac:dyDescent="0.15">
      <c r="A267" t="s">
        <v>431</v>
      </c>
      <c r="B267">
        <v>4</v>
      </c>
      <c r="D267" s="4"/>
    </row>
    <row r="268" spans="1:4" ht="12.75" x14ac:dyDescent="0.15">
      <c r="A268" t="s">
        <v>432</v>
      </c>
      <c r="B268">
        <v>4</v>
      </c>
      <c r="D268" s="4"/>
    </row>
    <row r="269" spans="1:4" ht="12.75" x14ac:dyDescent="0.15">
      <c r="A269" t="s">
        <v>18</v>
      </c>
      <c r="B269">
        <v>1</v>
      </c>
      <c r="D269" s="4"/>
    </row>
    <row r="270" spans="1:4" ht="12.75" x14ac:dyDescent="0.15">
      <c r="A270" t="s">
        <v>433</v>
      </c>
      <c r="B270">
        <v>4</v>
      </c>
      <c r="D270" s="4"/>
    </row>
    <row r="271" spans="1:4" ht="12.75" x14ac:dyDescent="0.15">
      <c r="A271" s="4" t="s">
        <v>363</v>
      </c>
      <c r="B271">
        <v>3</v>
      </c>
      <c r="D271" s="4"/>
    </row>
    <row r="272" spans="1:4" ht="12.75" x14ac:dyDescent="0.15">
      <c r="A272" t="s">
        <v>204</v>
      </c>
      <c r="B272">
        <v>1</v>
      </c>
      <c r="D272" s="4"/>
    </row>
    <row r="273" spans="1:4" ht="12.75" x14ac:dyDescent="0.15">
      <c r="A273" s="6" t="s">
        <v>205</v>
      </c>
      <c r="B273">
        <v>1</v>
      </c>
      <c r="D273" s="4"/>
    </row>
    <row r="274" spans="1:4" ht="12.75" x14ac:dyDescent="0.15">
      <c r="A274" t="s">
        <v>152</v>
      </c>
      <c r="B274">
        <v>1</v>
      </c>
      <c r="D274" s="4"/>
    </row>
    <row r="275" spans="1:4" ht="12.75" x14ac:dyDescent="0.15">
      <c r="A275" s="6" t="s">
        <v>220</v>
      </c>
      <c r="B275">
        <v>1</v>
      </c>
      <c r="D275" s="4"/>
    </row>
    <row r="276" spans="1:4" ht="12.75" x14ac:dyDescent="0.15">
      <c r="A276" s="6" t="s">
        <v>221</v>
      </c>
      <c r="B276">
        <v>1</v>
      </c>
      <c r="D276" s="4"/>
    </row>
    <row r="277" spans="1:4" ht="12.75" x14ac:dyDescent="0.15">
      <c r="A277" t="s">
        <v>222</v>
      </c>
      <c r="B277">
        <v>1</v>
      </c>
      <c r="D277" s="4"/>
    </row>
    <row r="278" spans="1:4" ht="12.75" x14ac:dyDescent="0.15">
      <c r="A278" s="6" t="s">
        <v>69</v>
      </c>
      <c r="B278" s="6">
        <v>1</v>
      </c>
      <c r="D278" s="4"/>
    </row>
    <row r="279" spans="1:4" ht="12.75" x14ac:dyDescent="0.15">
      <c r="A279" t="s">
        <v>206</v>
      </c>
      <c r="B279" s="6">
        <v>1</v>
      </c>
      <c r="D279" s="4"/>
    </row>
    <row r="280" spans="1:4" x14ac:dyDescent="0.15">
      <c r="A280" s="6" t="s">
        <v>568</v>
      </c>
      <c r="B280" s="6">
        <v>3</v>
      </c>
    </row>
    <row r="281" spans="1:4" ht="13.5" customHeight="1" x14ac:dyDescent="0.15">
      <c r="A281" s="6" t="s">
        <v>434</v>
      </c>
      <c r="B281" s="6">
        <v>4</v>
      </c>
    </row>
    <row r="282" spans="1:4" x14ac:dyDescent="0.15">
      <c r="A282" t="s">
        <v>435</v>
      </c>
      <c r="B282" s="6">
        <v>4</v>
      </c>
    </row>
    <row r="283" spans="1:4" x14ac:dyDescent="0.15">
      <c r="A283" t="s">
        <v>70</v>
      </c>
      <c r="B283" s="6">
        <v>1</v>
      </c>
    </row>
    <row r="284" spans="1:4" x14ac:dyDescent="0.15">
      <c r="A284" t="s">
        <v>71</v>
      </c>
      <c r="B284" s="6">
        <v>1</v>
      </c>
    </row>
    <row r="285" spans="1:4" x14ac:dyDescent="0.15">
      <c r="A285" t="s">
        <v>153</v>
      </c>
      <c r="B285" s="6">
        <v>1</v>
      </c>
    </row>
    <row r="286" spans="1:4" x14ac:dyDescent="0.15">
      <c r="A286" t="s">
        <v>335</v>
      </c>
      <c r="B286" s="6">
        <v>2</v>
      </c>
    </row>
    <row r="287" spans="1:4" x14ac:dyDescent="0.15">
      <c r="A287" t="s">
        <v>154</v>
      </c>
      <c r="B287" s="6">
        <v>1</v>
      </c>
    </row>
    <row r="288" spans="1:4" x14ac:dyDescent="0.15">
      <c r="A288" t="s">
        <v>89</v>
      </c>
      <c r="B288" s="6">
        <v>1</v>
      </c>
    </row>
    <row r="289" spans="1:2" x14ac:dyDescent="0.15">
      <c r="A289" t="s">
        <v>492</v>
      </c>
      <c r="B289" s="6">
        <v>5</v>
      </c>
    </row>
    <row r="290" spans="1:2" x14ac:dyDescent="0.15">
      <c r="A290" t="s">
        <v>569</v>
      </c>
      <c r="B290" s="6">
        <v>3</v>
      </c>
    </row>
    <row r="291" spans="1:2" x14ac:dyDescent="0.15">
      <c r="A291" t="s">
        <v>472</v>
      </c>
      <c r="B291" s="6">
        <v>4</v>
      </c>
    </row>
    <row r="292" spans="1:2" ht="13.5" customHeight="1" x14ac:dyDescent="0.15">
      <c r="A292" s="6" t="s">
        <v>36</v>
      </c>
      <c r="B292" s="6">
        <v>1</v>
      </c>
    </row>
    <row r="293" spans="1:2" x14ac:dyDescent="0.15">
      <c r="A293" t="s">
        <v>122</v>
      </c>
      <c r="B293" s="6">
        <v>1</v>
      </c>
    </row>
    <row r="294" spans="1:2" x14ac:dyDescent="0.15">
      <c r="A294" t="s">
        <v>123</v>
      </c>
      <c r="B294" s="6">
        <v>1</v>
      </c>
    </row>
    <row r="295" spans="1:2" x14ac:dyDescent="0.15">
      <c r="A295" s="6" t="s">
        <v>124</v>
      </c>
      <c r="B295" s="6">
        <v>1</v>
      </c>
    </row>
    <row r="296" spans="1:2" x14ac:dyDescent="0.15">
      <c r="A296" t="s">
        <v>125</v>
      </c>
      <c r="B296" s="6">
        <v>1</v>
      </c>
    </row>
    <row r="297" spans="1:2" x14ac:dyDescent="0.15">
      <c r="A297" s="6" t="s">
        <v>126</v>
      </c>
      <c r="B297" s="6">
        <v>1</v>
      </c>
    </row>
    <row r="298" spans="1:2" x14ac:dyDescent="0.15">
      <c r="A298" t="s">
        <v>127</v>
      </c>
      <c r="B298" s="6">
        <v>1</v>
      </c>
    </row>
    <row r="299" spans="1:2" x14ac:dyDescent="0.15">
      <c r="A299" s="6" t="s">
        <v>37</v>
      </c>
      <c r="B299" s="6">
        <v>1</v>
      </c>
    </row>
    <row r="300" spans="1:2" x14ac:dyDescent="0.15">
      <c r="A300" s="6" t="s">
        <v>38</v>
      </c>
      <c r="B300" s="6">
        <v>1</v>
      </c>
    </row>
    <row r="301" spans="1:2" x14ac:dyDescent="0.15">
      <c r="A301" t="s">
        <v>570</v>
      </c>
      <c r="B301" s="6">
        <v>3</v>
      </c>
    </row>
    <row r="302" spans="1:2" x14ac:dyDescent="0.15">
      <c r="A302" t="s">
        <v>571</v>
      </c>
      <c r="B302" s="6">
        <v>3</v>
      </c>
    </row>
    <row r="303" spans="1:2" x14ac:dyDescent="0.15">
      <c r="A303" t="s">
        <v>572</v>
      </c>
      <c r="B303" s="6">
        <v>3</v>
      </c>
    </row>
    <row r="304" spans="1:2" x14ac:dyDescent="0.15">
      <c r="A304" s="6" t="s">
        <v>336</v>
      </c>
      <c r="B304" s="6">
        <v>2</v>
      </c>
    </row>
    <row r="305" spans="1:2" x14ac:dyDescent="0.15">
      <c r="A305" t="s">
        <v>436</v>
      </c>
      <c r="B305" s="6">
        <v>2</v>
      </c>
    </row>
    <row r="306" spans="1:2" x14ac:dyDescent="0.15">
      <c r="A306" s="6" t="s">
        <v>337</v>
      </c>
      <c r="B306" s="6">
        <v>2</v>
      </c>
    </row>
    <row r="307" spans="1:2" x14ac:dyDescent="0.15">
      <c r="A307" t="s">
        <v>128</v>
      </c>
      <c r="B307" s="6">
        <v>1</v>
      </c>
    </row>
    <row r="308" spans="1:2" x14ac:dyDescent="0.15">
      <c r="A308" s="6" t="s">
        <v>129</v>
      </c>
      <c r="B308" s="6">
        <v>1</v>
      </c>
    </row>
    <row r="309" spans="1:2" x14ac:dyDescent="0.15">
      <c r="A309" t="s">
        <v>172</v>
      </c>
      <c r="B309" s="6">
        <v>1</v>
      </c>
    </row>
    <row r="310" spans="1:2" x14ac:dyDescent="0.15">
      <c r="A310" t="s">
        <v>72</v>
      </c>
      <c r="B310" s="6">
        <v>1</v>
      </c>
    </row>
    <row r="311" spans="1:2" x14ac:dyDescent="0.15">
      <c r="A311" t="s">
        <v>437</v>
      </c>
      <c r="B311" s="6">
        <v>4</v>
      </c>
    </row>
    <row r="312" spans="1:2" x14ac:dyDescent="0.15">
      <c r="A312" s="6" t="s">
        <v>155</v>
      </c>
      <c r="B312" s="6">
        <v>1</v>
      </c>
    </row>
    <row r="313" spans="1:2" x14ac:dyDescent="0.15">
      <c r="A313" t="s">
        <v>338</v>
      </c>
      <c r="B313" s="6">
        <v>2</v>
      </c>
    </row>
    <row r="314" spans="1:2" x14ac:dyDescent="0.15">
      <c r="A314" t="s">
        <v>90</v>
      </c>
      <c r="B314" s="6">
        <v>1</v>
      </c>
    </row>
    <row r="315" spans="1:2" x14ac:dyDescent="0.15">
      <c r="A315" t="s">
        <v>173</v>
      </c>
      <c r="B315" s="6">
        <v>1</v>
      </c>
    </row>
    <row r="316" spans="1:2" ht="12.75" x14ac:dyDescent="0.15">
      <c r="A316" s="4" t="s">
        <v>380</v>
      </c>
      <c r="B316" s="6">
        <v>3</v>
      </c>
    </row>
    <row r="317" spans="1:2" x14ac:dyDescent="0.15">
      <c r="A317" t="s">
        <v>91</v>
      </c>
      <c r="B317" s="6">
        <v>1</v>
      </c>
    </row>
    <row r="318" spans="1:2" x14ac:dyDescent="0.15">
      <c r="A318" t="s">
        <v>39</v>
      </c>
      <c r="B318" s="6">
        <v>1</v>
      </c>
    </row>
    <row r="319" spans="1:2" x14ac:dyDescent="0.15">
      <c r="A319" t="s">
        <v>130</v>
      </c>
      <c r="B319" s="6">
        <v>1</v>
      </c>
    </row>
    <row r="320" spans="1:2" x14ac:dyDescent="0.15">
      <c r="A320" s="6" t="s">
        <v>131</v>
      </c>
      <c r="B320" s="6">
        <v>1</v>
      </c>
    </row>
    <row r="321" spans="1:2" x14ac:dyDescent="0.15">
      <c r="A321" s="6" t="s">
        <v>132</v>
      </c>
      <c r="B321" s="6">
        <v>1</v>
      </c>
    </row>
    <row r="322" spans="1:2" x14ac:dyDescent="0.15">
      <c r="A322" t="s">
        <v>133</v>
      </c>
      <c r="B322" s="6">
        <v>1</v>
      </c>
    </row>
    <row r="323" spans="1:2" x14ac:dyDescent="0.15">
      <c r="A323" s="6" t="s">
        <v>134</v>
      </c>
      <c r="B323" s="6">
        <v>1</v>
      </c>
    </row>
    <row r="324" spans="1:2" ht="38.25" x14ac:dyDescent="0.15">
      <c r="A324" s="4" t="s">
        <v>384</v>
      </c>
      <c r="B324" s="6">
        <v>3</v>
      </c>
    </row>
    <row r="325" spans="1:2" x14ac:dyDescent="0.15">
      <c r="A325" t="s">
        <v>339</v>
      </c>
      <c r="B325" s="6">
        <v>2</v>
      </c>
    </row>
    <row r="326" spans="1:2" x14ac:dyDescent="0.15">
      <c r="A326" t="s">
        <v>438</v>
      </c>
      <c r="B326" s="6">
        <v>2</v>
      </c>
    </row>
    <row r="327" spans="1:2" x14ac:dyDescent="0.15">
      <c r="A327" t="s">
        <v>207</v>
      </c>
      <c r="B327" s="6">
        <v>1</v>
      </c>
    </row>
    <row r="328" spans="1:2" x14ac:dyDescent="0.15">
      <c r="A328" t="s">
        <v>135</v>
      </c>
      <c r="B328" s="6">
        <v>1</v>
      </c>
    </row>
    <row r="329" spans="1:2" x14ac:dyDescent="0.15">
      <c r="A329" t="s">
        <v>208</v>
      </c>
      <c r="B329" s="6">
        <v>1</v>
      </c>
    </row>
    <row r="330" spans="1:2" x14ac:dyDescent="0.15">
      <c r="A330" s="6" t="s">
        <v>136</v>
      </c>
      <c r="B330" s="6">
        <v>1</v>
      </c>
    </row>
    <row r="331" spans="1:2" x14ac:dyDescent="0.15">
      <c r="A331" s="6" t="s">
        <v>174</v>
      </c>
      <c r="B331" s="6">
        <v>1</v>
      </c>
    </row>
    <row r="332" spans="1:2" x14ac:dyDescent="0.15">
      <c r="A332" t="s">
        <v>137</v>
      </c>
      <c r="B332" s="6">
        <v>1</v>
      </c>
    </row>
    <row r="333" spans="1:2" x14ac:dyDescent="0.15">
      <c r="A333" t="s">
        <v>487</v>
      </c>
      <c r="B333" s="6">
        <v>5</v>
      </c>
    </row>
    <row r="334" spans="1:2" x14ac:dyDescent="0.15">
      <c r="A334" t="s">
        <v>528</v>
      </c>
      <c r="B334" s="6">
        <v>4</v>
      </c>
    </row>
    <row r="335" spans="1:2" x14ac:dyDescent="0.15">
      <c r="A335" t="s">
        <v>439</v>
      </c>
      <c r="B335" s="6">
        <v>4</v>
      </c>
    </row>
    <row r="336" spans="1:2" ht="38.25" x14ac:dyDescent="0.15">
      <c r="A336" s="4" t="s">
        <v>388</v>
      </c>
      <c r="B336" s="6">
        <v>3</v>
      </c>
    </row>
    <row r="337" spans="1:2" x14ac:dyDescent="0.15">
      <c r="A337" t="s">
        <v>491</v>
      </c>
      <c r="B337" s="6">
        <v>5</v>
      </c>
    </row>
    <row r="338" spans="1:2" x14ac:dyDescent="0.15">
      <c r="A338" t="s">
        <v>440</v>
      </c>
      <c r="B338" s="6">
        <v>4</v>
      </c>
    </row>
    <row r="339" spans="1:2" x14ac:dyDescent="0.15">
      <c r="A339" t="s">
        <v>138</v>
      </c>
      <c r="B339" s="6">
        <v>1</v>
      </c>
    </row>
    <row r="340" spans="1:2" x14ac:dyDescent="0.15">
      <c r="A340" t="s">
        <v>209</v>
      </c>
      <c r="B340" s="6">
        <v>1</v>
      </c>
    </row>
    <row r="341" spans="1:2" x14ac:dyDescent="0.15">
      <c r="A341" s="6" t="s">
        <v>210</v>
      </c>
      <c r="B341" s="6">
        <v>1</v>
      </c>
    </row>
    <row r="342" spans="1:2" x14ac:dyDescent="0.15">
      <c r="A342" t="s">
        <v>211</v>
      </c>
      <c r="B342" s="6">
        <v>1</v>
      </c>
    </row>
    <row r="343" spans="1:2" x14ac:dyDescent="0.15">
      <c r="A343" t="s">
        <v>441</v>
      </c>
      <c r="B343" s="6">
        <v>4</v>
      </c>
    </row>
    <row r="344" spans="1:2" x14ac:dyDescent="0.15">
      <c r="A344" t="s">
        <v>340</v>
      </c>
      <c r="B344" s="6">
        <v>2</v>
      </c>
    </row>
    <row r="345" spans="1:2" x14ac:dyDescent="0.15">
      <c r="A345" t="s">
        <v>212</v>
      </c>
      <c r="B345" s="6">
        <v>1</v>
      </c>
    </row>
    <row r="346" spans="1:2" x14ac:dyDescent="0.15">
      <c r="A346" s="6" t="s">
        <v>341</v>
      </c>
      <c r="B346" s="6">
        <v>2</v>
      </c>
    </row>
    <row r="347" spans="1:2" x14ac:dyDescent="0.15">
      <c r="A347" s="6" t="s">
        <v>342</v>
      </c>
      <c r="B347" s="6">
        <v>2</v>
      </c>
    </row>
    <row r="348" spans="1:2" ht="12.75" x14ac:dyDescent="0.15">
      <c r="A348" s="4" t="s">
        <v>366</v>
      </c>
      <c r="B348" s="6">
        <v>3</v>
      </c>
    </row>
    <row r="349" spans="1:2" x14ac:dyDescent="0.15">
      <c r="A349" t="s">
        <v>92</v>
      </c>
      <c r="B349" s="6">
        <v>1</v>
      </c>
    </row>
    <row r="350" spans="1:2" ht="12.75" x14ac:dyDescent="0.15">
      <c r="A350" s="4" t="s">
        <v>364</v>
      </c>
      <c r="B350" s="6">
        <v>3</v>
      </c>
    </row>
    <row r="351" spans="1:2" x14ac:dyDescent="0.15">
      <c r="A351" t="s">
        <v>442</v>
      </c>
      <c r="B351" s="6">
        <v>4</v>
      </c>
    </row>
    <row r="352" spans="1:2" ht="12.75" x14ac:dyDescent="0.15">
      <c r="A352" s="4" t="s">
        <v>376</v>
      </c>
      <c r="B352" s="6">
        <v>3</v>
      </c>
    </row>
    <row r="353" spans="1:2" x14ac:dyDescent="0.15">
      <c r="A353" t="s">
        <v>93</v>
      </c>
      <c r="B353" s="6">
        <v>1</v>
      </c>
    </row>
    <row r="354" spans="1:2" x14ac:dyDescent="0.15">
      <c r="A354" t="s">
        <v>443</v>
      </c>
      <c r="B354" s="6">
        <v>4</v>
      </c>
    </row>
    <row r="355" spans="1:2" x14ac:dyDescent="0.15">
      <c r="A355" s="6" t="s">
        <v>156</v>
      </c>
      <c r="B355" s="6">
        <v>1</v>
      </c>
    </row>
    <row r="356" spans="1:2" x14ac:dyDescent="0.15">
      <c r="A356" t="s">
        <v>94</v>
      </c>
      <c r="B356" s="6">
        <v>1</v>
      </c>
    </row>
    <row r="357" spans="1:2" x14ac:dyDescent="0.15">
      <c r="A357" t="s">
        <v>343</v>
      </c>
      <c r="B357" s="6">
        <v>2</v>
      </c>
    </row>
    <row r="358" spans="1:2" x14ac:dyDescent="0.15">
      <c r="A358" t="s">
        <v>157</v>
      </c>
      <c r="B358" s="6">
        <v>1</v>
      </c>
    </row>
    <row r="359" spans="1:2" x14ac:dyDescent="0.15">
      <c r="A359" s="6" t="s">
        <v>213</v>
      </c>
      <c r="B359" s="6">
        <v>1</v>
      </c>
    </row>
    <row r="360" spans="1:2" x14ac:dyDescent="0.15">
      <c r="A360" t="s">
        <v>480</v>
      </c>
      <c r="B360" s="6">
        <v>5</v>
      </c>
    </row>
    <row r="361" spans="1:2" x14ac:dyDescent="0.15">
      <c r="A361" t="s">
        <v>467</v>
      </c>
      <c r="B361" s="6">
        <v>4</v>
      </c>
    </row>
    <row r="362" spans="1:2" x14ac:dyDescent="0.15">
      <c r="A362" s="6" t="s">
        <v>73</v>
      </c>
      <c r="B362" s="6">
        <v>1</v>
      </c>
    </row>
    <row r="363" spans="1:2" x14ac:dyDescent="0.15">
      <c r="A363" s="6" t="s">
        <v>158</v>
      </c>
      <c r="B363" s="6">
        <v>1</v>
      </c>
    </row>
    <row r="364" spans="1:2" x14ac:dyDescent="0.15">
      <c r="A364" t="s">
        <v>402</v>
      </c>
      <c r="B364" s="6">
        <v>4</v>
      </c>
    </row>
    <row r="365" spans="1:2" x14ac:dyDescent="0.15">
      <c r="A365" t="s">
        <v>444</v>
      </c>
      <c r="B365" s="6">
        <v>4</v>
      </c>
    </row>
    <row r="366" spans="1:2" x14ac:dyDescent="0.15">
      <c r="A366" t="s">
        <v>74</v>
      </c>
      <c r="B366" s="6">
        <v>1</v>
      </c>
    </row>
    <row r="367" spans="1:2" x14ac:dyDescent="0.15">
      <c r="A367" s="6" t="s">
        <v>532</v>
      </c>
      <c r="B367" s="6">
        <v>4</v>
      </c>
    </row>
    <row r="368" spans="1:2" ht="12.75" x14ac:dyDescent="0.15">
      <c r="A368" s="7" t="s">
        <v>515</v>
      </c>
      <c r="B368" s="6">
        <v>6</v>
      </c>
    </row>
    <row r="369" spans="1:2" x14ac:dyDescent="0.15">
      <c r="A369" s="6" t="s">
        <v>534</v>
      </c>
      <c r="B369" s="6">
        <v>4</v>
      </c>
    </row>
    <row r="370" spans="1:2" x14ac:dyDescent="0.15">
      <c r="A370" t="s">
        <v>445</v>
      </c>
      <c r="B370" s="6">
        <v>4</v>
      </c>
    </row>
    <row r="371" spans="1:2" x14ac:dyDescent="0.15">
      <c r="A371" t="s">
        <v>526</v>
      </c>
      <c r="B371" s="6">
        <v>4</v>
      </c>
    </row>
    <row r="372" spans="1:2" x14ac:dyDescent="0.15">
      <c r="A372" t="s">
        <v>446</v>
      </c>
      <c r="B372" s="6">
        <v>4</v>
      </c>
    </row>
    <row r="373" spans="1:2" x14ac:dyDescent="0.15">
      <c r="A373" t="s">
        <v>175</v>
      </c>
      <c r="B373" s="6">
        <v>1</v>
      </c>
    </row>
    <row r="374" spans="1:2" x14ac:dyDescent="0.15">
      <c r="A374" t="s">
        <v>344</v>
      </c>
      <c r="B374" s="6">
        <v>2</v>
      </c>
    </row>
    <row r="375" spans="1:2" x14ac:dyDescent="0.15">
      <c r="A375" t="s">
        <v>176</v>
      </c>
      <c r="B375" s="6">
        <v>1</v>
      </c>
    </row>
    <row r="376" spans="1:2" x14ac:dyDescent="0.15">
      <c r="A376" t="s">
        <v>177</v>
      </c>
      <c r="B376" s="6">
        <v>1</v>
      </c>
    </row>
    <row r="377" spans="1:2" x14ac:dyDescent="0.15">
      <c r="A377" t="s">
        <v>573</v>
      </c>
      <c r="B377" s="6">
        <v>3</v>
      </c>
    </row>
    <row r="378" spans="1:2" ht="12.75" x14ac:dyDescent="0.15">
      <c r="A378" s="4" t="s">
        <v>360</v>
      </c>
      <c r="B378" s="6">
        <v>3</v>
      </c>
    </row>
    <row r="379" spans="1:2" x14ac:dyDescent="0.15">
      <c r="A379" t="s">
        <v>358</v>
      </c>
      <c r="B379" s="6">
        <v>2</v>
      </c>
    </row>
    <row r="380" spans="1:2" ht="12.75" x14ac:dyDescent="0.15">
      <c r="A380" s="4" t="s">
        <v>361</v>
      </c>
      <c r="B380" s="6">
        <v>3</v>
      </c>
    </row>
    <row r="381" spans="1:2" x14ac:dyDescent="0.15">
      <c r="A381" s="6" t="s">
        <v>579</v>
      </c>
      <c r="B381" s="6">
        <v>2</v>
      </c>
    </row>
    <row r="382" spans="1:2" x14ac:dyDescent="0.15">
      <c r="A382" t="s">
        <v>490</v>
      </c>
      <c r="B382" s="6">
        <v>5</v>
      </c>
    </row>
    <row r="383" spans="1:2" x14ac:dyDescent="0.15">
      <c r="A383" t="s">
        <v>580</v>
      </c>
      <c r="B383" s="6">
        <v>2</v>
      </c>
    </row>
    <row r="384" spans="1:2" x14ac:dyDescent="0.15">
      <c r="A384" t="s">
        <v>447</v>
      </c>
      <c r="B384" s="6">
        <v>4</v>
      </c>
    </row>
    <row r="385" spans="1:4" x14ac:dyDescent="0.15">
      <c r="A385" t="s">
        <v>99</v>
      </c>
      <c r="B385" s="6">
        <v>1</v>
      </c>
    </row>
    <row r="386" spans="1:4" x14ac:dyDescent="0.15">
      <c r="A386" t="s">
        <v>345</v>
      </c>
      <c r="B386" s="6">
        <v>2</v>
      </c>
    </row>
    <row r="387" spans="1:4" x14ac:dyDescent="0.15">
      <c r="A387" s="6" t="s">
        <v>346</v>
      </c>
      <c r="B387" s="6">
        <v>2</v>
      </c>
    </row>
    <row r="388" spans="1:4" x14ac:dyDescent="0.15">
      <c r="A388" t="s">
        <v>496</v>
      </c>
      <c r="B388" s="6">
        <v>5</v>
      </c>
    </row>
    <row r="389" spans="1:4" x14ac:dyDescent="0.15">
      <c r="A389" t="s">
        <v>448</v>
      </c>
      <c r="B389" s="6">
        <v>4</v>
      </c>
    </row>
    <row r="390" spans="1:4" x14ac:dyDescent="0.15">
      <c r="A390" s="6" t="s">
        <v>449</v>
      </c>
      <c r="B390" s="6">
        <v>4</v>
      </c>
    </row>
    <row r="391" spans="1:4" x14ac:dyDescent="0.15">
      <c r="A391" t="s">
        <v>159</v>
      </c>
      <c r="B391" s="6">
        <v>1</v>
      </c>
    </row>
    <row r="392" spans="1:4" x14ac:dyDescent="0.15">
      <c r="A392" t="s">
        <v>178</v>
      </c>
      <c r="B392">
        <v>1</v>
      </c>
    </row>
    <row r="393" spans="1:4" x14ac:dyDescent="0.15">
      <c r="A393" t="s">
        <v>214</v>
      </c>
      <c r="B393">
        <v>1</v>
      </c>
    </row>
    <row r="394" spans="1:4" x14ac:dyDescent="0.15">
      <c r="A394" t="s">
        <v>574</v>
      </c>
      <c r="B394">
        <v>3</v>
      </c>
    </row>
    <row r="395" spans="1:4" ht="12.75" x14ac:dyDescent="0.2">
      <c r="A395" s="6" t="s">
        <v>450</v>
      </c>
      <c r="B395" s="6">
        <v>4</v>
      </c>
      <c r="D395" s="5"/>
    </row>
    <row r="396" spans="1:4" x14ac:dyDescent="0.15">
      <c r="A396" s="6" t="s">
        <v>179</v>
      </c>
      <c r="B396" s="6">
        <v>1</v>
      </c>
    </row>
    <row r="397" spans="1:4" x14ac:dyDescent="0.15">
      <c r="A397" s="6" t="s">
        <v>575</v>
      </c>
      <c r="B397" s="6">
        <v>3</v>
      </c>
    </row>
    <row r="398" spans="1:4" x14ac:dyDescent="0.15">
      <c r="A398" s="6" t="s">
        <v>498</v>
      </c>
      <c r="B398" s="6">
        <v>5</v>
      </c>
    </row>
    <row r="399" spans="1:4" ht="12.75" x14ac:dyDescent="0.15">
      <c r="A399" s="7" t="s">
        <v>510</v>
      </c>
      <c r="B399" s="6">
        <v>6</v>
      </c>
    </row>
    <row r="400" spans="1:4" ht="12.75" x14ac:dyDescent="0.15">
      <c r="A400" s="4" t="s">
        <v>368</v>
      </c>
      <c r="B400" s="6">
        <v>3</v>
      </c>
    </row>
    <row r="401" spans="1:2" x14ac:dyDescent="0.15">
      <c r="A401" s="6" t="s">
        <v>160</v>
      </c>
      <c r="B401" s="6">
        <v>1</v>
      </c>
    </row>
    <row r="402" spans="1:2" x14ac:dyDescent="0.15">
      <c r="A402" s="6" t="s">
        <v>75</v>
      </c>
      <c r="B402" s="6">
        <v>1</v>
      </c>
    </row>
    <row r="403" spans="1:2" x14ac:dyDescent="0.15">
      <c r="A403" s="6" t="s">
        <v>40</v>
      </c>
      <c r="B403" s="6">
        <v>1</v>
      </c>
    </row>
    <row r="404" spans="1:2" x14ac:dyDescent="0.15">
      <c r="A404" s="6" t="s">
        <v>215</v>
      </c>
      <c r="B404" s="6">
        <v>1</v>
      </c>
    </row>
    <row r="405" spans="1:2" x14ac:dyDescent="0.15">
      <c r="A405" s="6" t="s">
        <v>451</v>
      </c>
      <c r="B405" s="6">
        <v>4</v>
      </c>
    </row>
    <row r="406" spans="1:2" x14ac:dyDescent="0.15">
      <c r="A406" s="6" t="s">
        <v>581</v>
      </c>
      <c r="B406">
        <v>2</v>
      </c>
    </row>
    <row r="407" spans="1:2" x14ac:dyDescent="0.15">
      <c r="A407" t="s">
        <v>103</v>
      </c>
      <c r="B407">
        <v>1</v>
      </c>
    </row>
    <row r="408" spans="1:2" x14ac:dyDescent="0.15">
      <c r="A408" t="s">
        <v>347</v>
      </c>
      <c r="B408" s="6">
        <v>2</v>
      </c>
    </row>
    <row r="409" spans="1:2" x14ac:dyDescent="0.15">
      <c r="A409" t="s">
        <v>348</v>
      </c>
      <c r="B409" s="6">
        <v>2</v>
      </c>
    </row>
    <row r="410" spans="1:2" x14ac:dyDescent="0.15">
      <c r="A410" t="s">
        <v>349</v>
      </c>
      <c r="B410" s="6">
        <v>2</v>
      </c>
    </row>
    <row r="411" spans="1:2" x14ac:dyDescent="0.15">
      <c r="A411" t="s">
        <v>350</v>
      </c>
      <c r="B411" s="6">
        <v>2</v>
      </c>
    </row>
    <row r="412" spans="1:2" x14ac:dyDescent="0.15">
      <c r="A412" t="s">
        <v>351</v>
      </c>
      <c r="B412" s="6">
        <v>2</v>
      </c>
    </row>
    <row r="413" spans="1:2" x14ac:dyDescent="0.15">
      <c r="A413" t="s">
        <v>352</v>
      </c>
      <c r="B413" s="6">
        <v>2</v>
      </c>
    </row>
    <row r="414" spans="1:2" x14ac:dyDescent="0.15">
      <c r="A414" t="s">
        <v>353</v>
      </c>
      <c r="B414" s="6">
        <v>2</v>
      </c>
    </row>
    <row r="415" spans="1:2" x14ac:dyDescent="0.15">
      <c r="A415" t="s">
        <v>354</v>
      </c>
      <c r="B415" s="6">
        <v>2</v>
      </c>
    </row>
    <row r="416" spans="1:2" ht="12.75" x14ac:dyDescent="0.15">
      <c r="A416" s="7" t="s">
        <v>511</v>
      </c>
      <c r="B416" s="6">
        <v>6</v>
      </c>
    </row>
    <row r="417" spans="1:2" ht="12.75" x14ac:dyDescent="0.15">
      <c r="A417" s="7" t="s">
        <v>512</v>
      </c>
      <c r="B417" s="6">
        <v>6</v>
      </c>
    </row>
    <row r="418" spans="1:2" x14ac:dyDescent="0.15">
      <c r="A418" t="s">
        <v>216</v>
      </c>
      <c r="B418">
        <v>1</v>
      </c>
    </row>
    <row r="419" spans="1:2" x14ac:dyDescent="0.15">
      <c r="A419" t="s">
        <v>355</v>
      </c>
      <c r="B419" s="6">
        <v>2</v>
      </c>
    </row>
    <row r="420" spans="1:2" x14ac:dyDescent="0.15">
      <c r="A420" t="s">
        <v>217</v>
      </c>
      <c r="B420" s="6">
        <v>1</v>
      </c>
    </row>
    <row r="421" spans="1:2" x14ac:dyDescent="0.15">
      <c r="A421" t="s">
        <v>218</v>
      </c>
      <c r="B421" s="6">
        <v>1</v>
      </c>
    </row>
    <row r="422" spans="1:2" ht="12.75" x14ac:dyDescent="0.15">
      <c r="A422" s="4" t="s">
        <v>392</v>
      </c>
      <c r="B422" s="6">
        <v>3</v>
      </c>
    </row>
    <row r="423" spans="1:2" ht="12.75" x14ac:dyDescent="0.15">
      <c r="A423" s="7" t="s">
        <v>517</v>
      </c>
      <c r="B423" s="6">
        <v>6</v>
      </c>
    </row>
    <row r="424" spans="1:2" x14ac:dyDescent="0.15">
      <c r="A424" t="s">
        <v>76</v>
      </c>
      <c r="B424" s="6">
        <v>1</v>
      </c>
    </row>
    <row r="425" spans="1:2" x14ac:dyDescent="0.15">
      <c r="A425" t="s">
        <v>529</v>
      </c>
      <c r="B425" s="6">
        <v>4</v>
      </c>
    </row>
    <row r="426" spans="1:2" x14ac:dyDescent="0.15">
      <c r="A426" t="s">
        <v>530</v>
      </c>
      <c r="B426" s="6">
        <v>4</v>
      </c>
    </row>
    <row r="427" spans="1:2" x14ac:dyDescent="0.15">
      <c r="A427" t="s">
        <v>223</v>
      </c>
      <c r="B427" s="6">
        <v>1</v>
      </c>
    </row>
    <row r="428" spans="1:2" x14ac:dyDescent="0.15">
      <c r="A428" t="s">
        <v>224</v>
      </c>
      <c r="B428" s="6">
        <v>1</v>
      </c>
    </row>
    <row r="429" spans="1:2" x14ac:dyDescent="0.15">
      <c r="A429" t="s">
        <v>482</v>
      </c>
      <c r="B429" s="6">
        <v>5</v>
      </c>
    </row>
    <row r="430" spans="1:2" x14ac:dyDescent="0.15">
      <c r="A430" t="s">
        <v>139</v>
      </c>
      <c r="B430" s="6">
        <v>1</v>
      </c>
    </row>
    <row r="431" spans="1:2" x14ac:dyDescent="0.15">
      <c r="A431" t="s">
        <v>452</v>
      </c>
      <c r="B431" s="6">
        <v>4</v>
      </c>
    </row>
    <row r="432" spans="1:2" x14ac:dyDescent="0.15">
      <c r="A432" t="s">
        <v>140</v>
      </c>
      <c r="B432" s="6">
        <v>1</v>
      </c>
    </row>
    <row r="433" spans="1:2" x14ac:dyDescent="0.15">
      <c r="A433" t="s">
        <v>525</v>
      </c>
      <c r="B433" s="6">
        <v>4</v>
      </c>
    </row>
    <row r="434" spans="1:2" x14ac:dyDescent="0.15">
      <c r="A434" t="s">
        <v>180</v>
      </c>
      <c r="B434" s="6">
        <v>1</v>
      </c>
    </row>
    <row r="435" spans="1:2" x14ac:dyDescent="0.15">
      <c r="A435" t="s">
        <v>474</v>
      </c>
      <c r="B435" s="6">
        <v>4</v>
      </c>
    </row>
    <row r="436" spans="1:2" x14ac:dyDescent="0.15">
      <c r="A436" t="s">
        <v>356</v>
      </c>
      <c r="B436" s="6">
        <v>2</v>
      </c>
    </row>
    <row r="437" spans="1:2" x14ac:dyDescent="0.15">
      <c r="A437" t="s">
        <v>95</v>
      </c>
      <c r="B437" s="6">
        <v>1</v>
      </c>
    </row>
    <row r="438" spans="1:2" ht="12.75" x14ac:dyDescent="0.15">
      <c r="A438" s="4" t="s">
        <v>373</v>
      </c>
      <c r="B438" s="6">
        <v>3</v>
      </c>
    </row>
    <row r="439" spans="1:2" x14ac:dyDescent="0.15">
      <c r="A439" t="s">
        <v>161</v>
      </c>
      <c r="B439" s="6">
        <v>1</v>
      </c>
    </row>
    <row r="440" spans="1:2" x14ac:dyDescent="0.15">
      <c r="A440" t="s">
        <v>162</v>
      </c>
      <c r="B440" s="6">
        <v>1</v>
      </c>
    </row>
    <row r="441" spans="1:2" x14ac:dyDescent="0.15">
      <c r="A441" t="s">
        <v>181</v>
      </c>
      <c r="B441" s="6">
        <v>1</v>
      </c>
    </row>
    <row r="442" spans="1:2" x14ac:dyDescent="0.15">
      <c r="A442" t="s">
        <v>453</v>
      </c>
      <c r="B442" s="6">
        <v>4</v>
      </c>
    </row>
    <row r="443" spans="1:2" x14ac:dyDescent="0.15">
      <c r="A443" t="s">
        <v>182</v>
      </c>
      <c r="B443" s="6">
        <v>1</v>
      </c>
    </row>
    <row r="444" spans="1:2" x14ac:dyDescent="0.15">
      <c r="A444" t="s">
        <v>576</v>
      </c>
      <c r="B444" s="6">
        <v>3</v>
      </c>
    </row>
    <row r="445" spans="1:2" x14ac:dyDescent="0.15">
      <c r="A445" t="s">
        <v>41</v>
      </c>
      <c r="B445" s="6">
        <v>1</v>
      </c>
    </row>
    <row r="446" spans="1:2" x14ac:dyDescent="0.15">
      <c r="A446" t="s">
        <v>42</v>
      </c>
      <c r="B446" s="6">
        <v>1</v>
      </c>
    </row>
    <row r="447" spans="1:2" x14ac:dyDescent="0.15">
      <c r="A447" t="s">
        <v>96</v>
      </c>
      <c r="B447" s="6">
        <v>1</v>
      </c>
    </row>
    <row r="448" spans="1:2" x14ac:dyDescent="0.15">
      <c r="A448" t="s">
        <v>475</v>
      </c>
      <c r="B448" s="6">
        <v>4</v>
      </c>
    </row>
    <row r="449" spans="1:2" x14ac:dyDescent="0.15">
      <c r="A449" t="s">
        <v>225</v>
      </c>
      <c r="B449" s="6">
        <v>1</v>
      </c>
    </row>
    <row r="450" spans="1:2" x14ac:dyDescent="0.15">
      <c r="A450" t="s">
        <v>141</v>
      </c>
      <c r="B450" s="6">
        <v>1</v>
      </c>
    </row>
    <row r="451" spans="1:2" x14ac:dyDescent="0.15">
      <c r="A451" t="s">
        <v>470</v>
      </c>
      <c r="B451" s="6">
        <v>4</v>
      </c>
    </row>
    <row r="452" spans="1:2" x14ac:dyDescent="0.15">
      <c r="A452" t="s">
        <v>484</v>
      </c>
      <c r="B452" s="6">
        <v>5</v>
      </c>
    </row>
    <row r="453" spans="1:2" x14ac:dyDescent="0.15">
      <c r="A453" t="s">
        <v>468</v>
      </c>
      <c r="B453" s="6">
        <v>4</v>
      </c>
    </row>
    <row r="454" spans="1:2" x14ac:dyDescent="0.15">
      <c r="A454" t="s">
        <v>142</v>
      </c>
      <c r="B454" s="6">
        <v>1</v>
      </c>
    </row>
    <row r="455" spans="1:2" x14ac:dyDescent="0.15">
      <c r="A455" t="s">
        <v>219</v>
      </c>
      <c r="B455" s="6">
        <v>1</v>
      </c>
    </row>
    <row r="456" spans="1:2" x14ac:dyDescent="0.15">
      <c r="A456" t="s">
        <v>485</v>
      </c>
      <c r="B456" s="6">
        <v>5</v>
      </c>
    </row>
    <row r="457" spans="1:2" x14ac:dyDescent="0.15">
      <c r="A457" t="s">
        <v>357</v>
      </c>
      <c r="B457" s="6">
        <v>2</v>
      </c>
    </row>
    <row r="458" spans="1:2" x14ac:dyDescent="0.15">
      <c r="A458" t="s">
        <v>143</v>
      </c>
      <c r="B458" s="6">
        <v>1</v>
      </c>
    </row>
    <row r="459" spans="1:2" x14ac:dyDescent="0.15">
      <c r="A459" t="s">
        <v>104</v>
      </c>
      <c r="B459">
        <v>1</v>
      </c>
    </row>
    <row r="460" spans="1:2" ht="12.75" x14ac:dyDescent="0.15">
      <c r="A460" s="4" t="s">
        <v>362</v>
      </c>
      <c r="B460">
        <v>3</v>
      </c>
    </row>
    <row r="461" spans="1:2" x14ac:dyDescent="0.15">
      <c r="A461" t="s">
        <v>454</v>
      </c>
      <c r="B461">
        <v>4</v>
      </c>
    </row>
    <row r="462" spans="1:2" x14ac:dyDescent="0.15">
      <c r="A462" t="s">
        <v>455</v>
      </c>
      <c r="B462">
        <v>4</v>
      </c>
    </row>
    <row r="463" spans="1:2" ht="12.75" x14ac:dyDescent="0.15">
      <c r="A463" s="4" t="s">
        <v>377</v>
      </c>
      <c r="B463">
        <v>3</v>
      </c>
    </row>
    <row r="464" spans="1:2" x14ac:dyDescent="0.15">
      <c r="A464" t="s">
        <v>456</v>
      </c>
      <c r="B464">
        <v>4</v>
      </c>
    </row>
  </sheetData>
  <autoFilter ref="A1:B464"/>
  <sortState ref="A2:B467">
    <sortCondition ref="A2:A467"/>
  </sortState>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WP deliverables</vt:lpstr>
      <vt:lpstr>Output-solutions demonstrated</vt:lpstr>
      <vt:lpstr>Output-enterprises participatin</vt:lpstr>
      <vt:lpstr>Output-research inst participat</vt:lpstr>
      <vt:lpstr>Output-adopting solutions</vt:lpstr>
      <vt:lpstr>Output-informed</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Bosma, Lyke (WVL)</dc:creator>
  <cp:lastModifiedBy>Bosma, Lyke (WVL)</cp:lastModifiedBy>
  <dcterms:created xsi:type="dcterms:W3CDTF">2020-03-02T10:13:01Z</dcterms:created>
  <dcterms:modified xsi:type="dcterms:W3CDTF">2022-12-02T13:41:40Z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20221202_C5aOverviewoutputsindicatorsdeliverables.xlsx</vt:lpwstr>
  </property>
</Properties>
</file>